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项目分类统计表" sheetId="2" state="hidden" r:id="rId1"/>
    <sheet name="计划备案表" sheetId="6" r:id="rId2"/>
    <sheet name="分类统计表" sheetId="7" r:id="rId3"/>
    <sheet name="项目分类统计表定" sheetId="3" state="hidden" r:id="rId4"/>
  </sheets>
  <definedNames>
    <definedName name="_xlnm._FilterDatabase" localSheetId="0" hidden="1">项目分类统计表!$A$3:$S$62</definedName>
    <definedName name="_xlnm._FilterDatabase" localSheetId="1" hidden="1">计划备案表!$A$1:$AN$175</definedName>
    <definedName name="_xlnm.Print_Area" localSheetId="0">项目分类统计表!$A$1:$S$62</definedName>
  </definedNames>
  <calcPr calcId="144525"/>
</workbook>
</file>

<file path=xl/sharedStrings.xml><?xml version="1.0" encoding="utf-8"?>
<sst xmlns="http://schemas.openxmlformats.org/spreadsheetml/2006/main" count="1532" uniqueCount="572">
  <si>
    <t>2023年巩固拓展脱贫攻坚成果和乡村振兴项目库分类统计表</t>
  </si>
  <si>
    <t>序号</t>
  </si>
  <si>
    <t>项目类别</t>
  </si>
  <si>
    <t>项目个数</t>
  </si>
  <si>
    <t>建设规模</t>
  </si>
  <si>
    <t>资金规模</t>
  </si>
  <si>
    <t>受益户情况</t>
  </si>
  <si>
    <t>规模</t>
  </si>
  <si>
    <t>单位</t>
  </si>
  <si>
    <t>万元</t>
  </si>
  <si>
    <t>占报备批次资金比例（%）</t>
  </si>
  <si>
    <t>合计</t>
  </si>
  <si>
    <t>已脱贫户（含监测帮扶家庭）</t>
  </si>
  <si>
    <t>（一）</t>
  </si>
  <si>
    <t>农村基础设施
（含产业配套基础设施）</t>
  </si>
  <si>
    <t>一</t>
  </si>
  <si>
    <t>产业发展</t>
  </si>
  <si>
    <t>村庄规划编制（含修编）</t>
  </si>
  <si>
    <t>生产项目</t>
  </si>
  <si>
    <t>农村道路建设（通村路、通户路、小型桥梁等）</t>
  </si>
  <si>
    <t>公里</t>
  </si>
  <si>
    <t>低质土地整治</t>
  </si>
  <si>
    <t>亩</t>
  </si>
  <si>
    <t>产业路、资源路、旅游路建设</t>
  </si>
  <si>
    <t>设施农业</t>
  </si>
  <si>
    <t>座</t>
  </si>
  <si>
    <t>农村供水保障设施建设</t>
  </si>
  <si>
    <t>良种繁育基地</t>
  </si>
  <si>
    <t>个</t>
  </si>
  <si>
    <t>农村电网建设（通生产、生活用电、提高综合电压和供电可靠性）</t>
  </si>
  <si>
    <t>特色种植</t>
  </si>
  <si>
    <t>数字乡村建设（信息通信基础设施建设、数字化、智能化建设等）</t>
  </si>
  <si>
    <t>畜禽养殖</t>
  </si>
  <si>
    <t>头/只</t>
  </si>
  <si>
    <t>农村清洁能源设施建设（燃气、户用光伏、风电、水电、农村生物质能源、北方地区清洁取暖等）</t>
  </si>
  <si>
    <t>畜禽圈舍</t>
  </si>
  <si>
    <t>农业农村基础设施中长期贷款贴息</t>
  </si>
  <si>
    <t>饲草料地(草料库及青贮窖建设)</t>
  </si>
  <si>
    <t>其他（防洪坝）</t>
  </si>
  <si>
    <t>万立方米</t>
  </si>
  <si>
    <t>防疫类</t>
  </si>
  <si>
    <t>个/座</t>
  </si>
  <si>
    <t>（二）</t>
  </si>
  <si>
    <t>人居环境整治</t>
  </si>
  <si>
    <t>小型饲料加工（设施）设备</t>
  </si>
  <si>
    <t>平米</t>
  </si>
  <si>
    <t>农村卫生厕所改造（户用、公共厕所）</t>
  </si>
  <si>
    <t>标准化养殖基地</t>
  </si>
  <si>
    <t>农村污水治理</t>
  </si>
  <si>
    <t>立方</t>
  </si>
  <si>
    <t>水产养殖业发展</t>
  </si>
  <si>
    <t>农村垃圾治理</t>
  </si>
  <si>
    <t>辆</t>
  </si>
  <si>
    <t>林草基地建设</t>
  </si>
  <si>
    <t>村容村貌提升</t>
  </si>
  <si>
    <t>休闲农业与乡村旅游</t>
  </si>
  <si>
    <t>（三）</t>
  </si>
  <si>
    <t>农村公共服务</t>
  </si>
  <si>
    <t>光伏电站建设</t>
  </si>
  <si>
    <t>学校建设或改造（含幼儿园）</t>
  </si>
  <si>
    <t>加工流通项目</t>
  </si>
  <si>
    <t>村卫生室标准化建设</t>
  </si>
  <si>
    <t>农产品仓储保鲜冷链基础设施建设</t>
  </si>
  <si>
    <t>平方</t>
  </si>
  <si>
    <t>农村养老设施建设（养老院、幸福院、日间照料中心等）</t>
  </si>
  <si>
    <t>产地初加工和精深加工</t>
  </si>
  <si>
    <t>公共照明设施</t>
  </si>
  <si>
    <t>市场建设和农村物流</t>
  </si>
  <si>
    <t>开展县乡村公共服务一体化示范创建</t>
  </si>
  <si>
    <t>品牌打造和展销平台</t>
  </si>
  <si>
    <t>其他（便民综合服务设施、文化活动广场、体育设施、村级客运站、农村公益性殡葬设施建设等）</t>
  </si>
  <si>
    <t>配套设施项目</t>
  </si>
  <si>
    <t>四</t>
  </si>
  <si>
    <t>易地搬迁后扶</t>
  </si>
  <si>
    <t>排碱渠</t>
  </si>
  <si>
    <t>公共服务岗位</t>
  </si>
  <si>
    <t>防渗渠</t>
  </si>
  <si>
    <t>“一站式”社区综合服务设施建设</t>
  </si>
  <si>
    <t>节水灌溉</t>
  </si>
  <si>
    <t>易地扶贫搬迁贷款债券贴息补助</t>
  </si>
  <si>
    <t>塘坝、小型水库</t>
  </si>
  <si>
    <t>万立方</t>
  </si>
  <si>
    <t>五</t>
  </si>
  <si>
    <t>巩固三保障成果</t>
  </si>
  <si>
    <t>产业园（区）</t>
  </si>
  <si>
    <t>住房</t>
  </si>
  <si>
    <t>（四）</t>
  </si>
  <si>
    <t>产业服务支撑项目</t>
  </si>
  <si>
    <t>农村危房改造等农房改造</t>
  </si>
  <si>
    <t>智慧农业</t>
  </si>
  <si>
    <t>教育</t>
  </si>
  <si>
    <t>科技服务</t>
  </si>
  <si>
    <t>享受“雨露计划”职业教育补助</t>
  </si>
  <si>
    <t>人</t>
  </si>
  <si>
    <t>人才培养</t>
  </si>
  <si>
    <t>参与“学前学会普通话”行动</t>
  </si>
  <si>
    <t>农业社会化服务</t>
  </si>
  <si>
    <t>其他教育类项目</t>
  </si>
  <si>
    <t>（五）</t>
  </si>
  <si>
    <t>金融保险配套项目</t>
  </si>
  <si>
    <t>健康</t>
  </si>
  <si>
    <t>小额贷款贴息</t>
  </si>
  <si>
    <t>户</t>
  </si>
  <si>
    <t>参加城乡居民基本医疗保险</t>
  </si>
  <si>
    <t>小额信贷风险补偿金</t>
  </si>
  <si>
    <t>次</t>
  </si>
  <si>
    <t>参加大病保险</t>
  </si>
  <si>
    <t>特色产业保险保费补助</t>
  </si>
  <si>
    <t>参加意外保险</t>
  </si>
  <si>
    <t>新型经营主体贷款贴息</t>
  </si>
  <si>
    <t>参加其他补充医疗保险</t>
  </si>
  <si>
    <t>（六）</t>
  </si>
  <si>
    <t>接受医疗救助</t>
  </si>
  <si>
    <t>防贫保险（基金）</t>
  </si>
  <si>
    <t>接受大病、慢性病(地方病)救治</t>
  </si>
  <si>
    <t>其他</t>
  </si>
  <si>
    <t>综合保障</t>
  </si>
  <si>
    <t>二</t>
  </si>
  <si>
    <t>就业项目</t>
  </si>
  <si>
    <t>享受农村居民最低生活保障</t>
  </si>
  <si>
    <t>务工补助</t>
  </si>
  <si>
    <t>参加城乡居民基本养老保险</t>
  </si>
  <si>
    <t>交通费补助</t>
  </si>
  <si>
    <t>享受特困人员救助供养</t>
  </si>
  <si>
    <t>生产奖补、劳务补助等</t>
  </si>
  <si>
    <t>接受留守关爱服务</t>
  </si>
  <si>
    <t>就业</t>
  </si>
  <si>
    <t>接受临时救助</t>
  </si>
  <si>
    <t>帮扶车间（特色手工基地）建设</t>
  </si>
  <si>
    <t>六</t>
  </si>
  <si>
    <t>乡村治理和精神文明建设</t>
  </si>
  <si>
    <t>技能培训</t>
  </si>
  <si>
    <t>乡村治理</t>
  </si>
  <si>
    <t>以工代训</t>
  </si>
  <si>
    <t>开展乡村治理示范创建</t>
  </si>
  <si>
    <t>创业</t>
  </si>
  <si>
    <t>推进“积分制”“清单式”等管理方式</t>
  </si>
  <si>
    <t>创业培训</t>
  </si>
  <si>
    <t>农村精神文明建设</t>
  </si>
  <si>
    <t>创业奖补</t>
  </si>
  <si>
    <t>培养“四有”新时代农民</t>
  </si>
  <si>
    <t>乡村工匠</t>
  </si>
  <si>
    <t>移风易俗</t>
  </si>
  <si>
    <t>乡村工匠培育培训</t>
  </si>
  <si>
    <t>科技文化卫生“三下乡”</t>
  </si>
  <si>
    <t>乡村工匠大师工作室</t>
  </si>
  <si>
    <t>农村文化项目</t>
  </si>
  <si>
    <t>乡村工匠传习所</t>
  </si>
  <si>
    <t>七.</t>
  </si>
  <si>
    <t>项目管理费</t>
  </si>
  <si>
    <t>（五）.</t>
  </si>
  <si>
    <t>公益性岗位</t>
  </si>
  <si>
    <t>八</t>
  </si>
  <si>
    <t>三</t>
  </si>
  <si>
    <t>乡村建设行动</t>
  </si>
  <si>
    <t>少数民族特色村寨建设项目</t>
  </si>
  <si>
    <t>困难群众饮用低氟茶</t>
  </si>
  <si>
    <t>附件2：</t>
  </si>
  <si>
    <t xml:space="preserve"> </t>
  </si>
  <si>
    <t>乌恰县2022年巩固拓展脱贫攻坚成果同乡村振兴有效衔接项目年度计划备案表</t>
  </si>
  <si>
    <t>项目库编号(A)</t>
  </si>
  <si>
    <t>年度 (B)</t>
  </si>
  <si>
    <t>项目名称(C)</t>
  </si>
  <si>
    <t>建设性质（新建、续建、改扩建）     (D)</t>
  </si>
  <si>
    <t>建设起至期限(E)</t>
  </si>
  <si>
    <t>建设地点(F)</t>
  </si>
  <si>
    <t>建设任务 (G)</t>
  </si>
  <si>
    <t>规模(H)</t>
  </si>
  <si>
    <t>项目类别(R)</t>
  </si>
  <si>
    <t>收益情况（J）</t>
  </si>
  <si>
    <t>责任部门及责任人（K）</t>
  </si>
  <si>
    <t>资金规模（万元）(L)</t>
  </si>
  <si>
    <t>简要绩效目标(M)</t>
  </si>
  <si>
    <t>简要利益机制(N)</t>
  </si>
  <si>
    <r>
      <rPr>
        <b/>
        <sz val="20"/>
        <rFont val="宋体"/>
        <charset val="134"/>
      </rPr>
      <t>产业发展(R</t>
    </r>
    <r>
      <rPr>
        <b/>
        <vertAlign val="subscript"/>
        <sz val="20"/>
        <rFont val="宋体"/>
        <charset val="134"/>
      </rPr>
      <t>1</t>
    </r>
    <r>
      <rPr>
        <b/>
        <sz val="20"/>
        <rFont val="宋体"/>
        <charset val="134"/>
      </rPr>
      <t>)</t>
    </r>
  </si>
  <si>
    <r>
      <rPr>
        <b/>
        <sz val="20"/>
        <rFont val="宋体"/>
        <charset val="134"/>
      </rPr>
      <t>就业项目(R</t>
    </r>
    <r>
      <rPr>
        <b/>
        <vertAlign val="subscript"/>
        <sz val="20"/>
        <rFont val="宋体"/>
        <charset val="134"/>
      </rPr>
      <t>2</t>
    </r>
    <r>
      <rPr>
        <b/>
        <sz val="20"/>
        <rFont val="宋体"/>
        <charset val="134"/>
      </rPr>
      <t>)</t>
    </r>
  </si>
  <si>
    <r>
      <rPr>
        <b/>
        <sz val="20"/>
        <rFont val="宋体"/>
        <charset val="134"/>
      </rPr>
      <t>乡村建设行动(R</t>
    </r>
    <r>
      <rPr>
        <b/>
        <vertAlign val="subscript"/>
        <sz val="20"/>
        <rFont val="宋体"/>
        <charset val="134"/>
      </rPr>
      <t>3</t>
    </r>
    <r>
      <rPr>
        <b/>
        <sz val="20"/>
        <rFont val="宋体"/>
        <charset val="134"/>
      </rPr>
      <t>)</t>
    </r>
  </si>
  <si>
    <r>
      <rPr>
        <b/>
        <sz val="20"/>
        <rFont val="宋体"/>
        <charset val="134"/>
      </rPr>
      <t>易地搬迁后扶(R</t>
    </r>
    <r>
      <rPr>
        <b/>
        <vertAlign val="subscript"/>
        <sz val="20"/>
        <rFont val="宋体"/>
        <charset val="134"/>
      </rPr>
      <t>4</t>
    </r>
    <r>
      <rPr>
        <b/>
        <sz val="20"/>
        <rFont val="宋体"/>
        <charset val="134"/>
      </rPr>
      <t>)</t>
    </r>
  </si>
  <si>
    <r>
      <rPr>
        <b/>
        <sz val="20"/>
        <rFont val="宋体"/>
        <charset val="134"/>
      </rPr>
      <t>巩固三保障成果(R</t>
    </r>
    <r>
      <rPr>
        <b/>
        <vertAlign val="subscript"/>
        <sz val="20"/>
        <rFont val="宋体"/>
        <charset val="134"/>
      </rPr>
      <t>5</t>
    </r>
    <r>
      <rPr>
        <b/>
        <sz val="20"/>
        <rFont val="宋体"/>
        <charset val="134"/>
      </rPr>
      <t>)</t>
    </r>
  </si>
  <si>
    <r>
      <rPr>
        <b/>
        <sz val="20"/>
        <rFont val="宋体"/>
        <charset val="134"/>
      </rPr>
      <t>乡村治理和精神文明建设(R</t>
    </r>
    <r>
      <rPr>
        <b/>
        <vertAlign val="subscript"/>
        <sz val="20"/>
        <rFont val="宋体"/>
        <charset val="134"/>
      </rPr>
      <t>6</t>
    </r>
    <r>
      <rPr>
        <b/>
        <sz val="20"/>
        <rFont val="宋体"/>
        <charset val="134"/>
      </rPr>
      <t>)</t>
    </r>
  </si>
  <si>
    <r>
      <rPr>
        <b/>
        <sz val="20"/>
        <rFont val="宋体"/>
        <charset val="134"/>
      </rPr>
      <t>项目管理费(R</t>
    </r>
    <r>
      <rPr>
        <vertAlign val="subscript"/>
        <sz val="20"/>
        <rFont val="宋体"/>
        <charset val="134"/>
      </rPr>
      <t>7</t>
    </r>
    <r>
      <rPr>
        <b/>
        <sz val="20"/>
        <rFont val="宋体"/>
        <charset val="134"/>
      </rPr>
      <t>)</t>
    </r>
  </si>
  <si>
    <r>
      <rPr>
        <b/>
        <sz val="20"/>
        <rFont val="宋体"/>
        <charset val="134"/>
      </rPr>
      <t>其他(R</t>
    </r>
    <r>
      <rPr>
        <b/>
        <vertAlign val="subscript"/>
        <sz val="20"/>
        <rFont val="宋体"/>
        <charset val="134"/>
      </rPr>
      <t>9</t>
    </r>
    <r>
      <rPr>
        <b/>
        <sz val="20"/>
        <rFont val="宋体"/>
        <charset val="134"/>
      </rPr>
      <t>)</t>
    </r>
  </si>
  <si>
    <r>
      <rPr>
        <b/>
        <sz val="20"/>
        <rFont val="宋体"/>
        <charset val="134"/>
      </rPr>
      <t>户（J</t>
    </r>
    <r>
      <rPr>
        <b/>
        <vertAlign val="subscript"/>
        <sz val="20"/>
        <rFont val="宋体"/>
        <charset val="134"/>
      </rPr>
      <t>1</t>
    </r>
    <r>
      <rPr>
        <b/>
        <sz val="20"/>
        <rFont val="宋体"/>
        <charset val="134"/>
      </rPr>
      <t>)</t>
    </r>
  </si>
  <si>
    <r>
      <rPr>
        <b/>
        <sz val="20"/>
        <rFont val="宋体"/>
        <charset val="134"/>
      </rPr>
      <t>人（J</t>
    </r>
    <r>
      <rPr>
        <b/>
        <vertAlign val="subscript"/>
        <sz val="20"/>
        <rFont val="宋体"/>
        <charset val="134"/>
      </rPr>
      <t>2</t>
    </r>
    <r>
      <rPr>
        <b/>
        <sz val="20"/>
        <rFont val="宋体"/>
        <charset val="134"/>
      </rPr>
      <t>)</t>
    </r>
  </si>
  <si>
    <r>
      <rPr>
        <b/>
        <sz val="20"/>
        <rFont val="宋体"/>
        <charset val="134"/>
      </rPr>
      <t>建设单位（K</t>
    </r>
    <r>
      <rPr>
        <b/>
        <vertAlign val="subscript"/>
        <sz val="20"/>
        <rFont val="宋体"/>
        <charset val="134"/>
      </rPr>
      <t>1</t>
    </r>
    <r>
      <rPr>
        <b/>
        <sz val="20"/>
        <rFont val="宋体"/>
        <charset val="134"/>
      </rPr>
      <t>)</t>
    </r>
  </si>
  <si>
    <r>
      <rPr>
        <b/>
        <sz val="20"/>
        <rFont val="宋体"/>
        <charset val="134"/>
      </rPr>
      <t>建设单位责任人（K</t>
    </r>
    <r>
      <rPr>
        <b/>
        <vertAlign val="subscript"/>
        <sz val="20"/>
        <rFont val="宋体"/>
        <charset val="134"/>
      </rPr>
      <t>2</t>
    </r>
    <r>
      <rPr>
        <b/>
        <sz val="20"/>
        <rFont val="宋体"/>
        <charset val="134"/>
      </rPr>
      <t>)</t>
    </r>
  </si>
  <si>
    <r>
      <rPr>
        <b/>
        <sz val="20"/>
        <rFont val="宋体"/>
        <charset val="134"/>
      </rPr>
      <t>行业主管部门（K</t>
    </r>
    <r>
      <rPr>
        <b/>
        <vertAlign val="subscript"/>
        <sz val="20"/>
        <rFont val="宋体"/>
        <charset val="134"/>
      </rPr>
      <t>3</t>
    </r>
    <r>
      <rPr>
        <b/>
        <sz val="20"/>
        <rFont val="宋体"/>
        <charset val="134"/>
      </rPr>
      <t>)</t>
    </r>
  </si>
  <si>
    <r>
      <rPr>
        <b/>
        <sz val="20"/>
        <rFont val="宋体"/>
        <charset val="134"/>
      </rPr>
      <t>行业主管部门责任人（K</t>
    </r>
    <r>
      <rPr>
        <b/>
        <vertAlign val="subscript"/>
        <sz val="20"/>
        <rFont val="宋体"/>
        <charset val="134"/>
      </rPr>
      <t>4</t>
    </r>
    <r>
      <rPr>
        <b/>
        <sz val="20"/>
        <rFont val="宋体"/>
        <charset val="134"/>
      </rPr>
      <t>)</t>
    </r>
  </si>
  <si>
    <r>
      <rPr>
        <b/>
        <sz val="20"/>
        <rFont val="宋体"/>
        <charset val="134"/>
      </rPr>
      <t>县级分管领导（K</t>
    </r>
    <r>
      <rPr>
        <b/>
        <vertAlign val="subscript"/>
        <sz val="20"/>
        <rFont val="宋体"/>
        <charset val="134"/>
      </rPr>
      <t>5</t>
    </r>
    <r>
      <rPr>
        <b/>
        <sz val="20"/>
        <rFont val="宋体"/>
        <charset val="134"/>
      </rPr>
      <t>)</t>
    </r>
  </si>
  <si>
    <t>小计</t>
  </si>
  <si>
    <r>
      <rPr>
        <b/>
        <sz val="20"/>
        <rFont val="宋体"/>
        <charset val="134"/>
      </rPr>
      <t>中央衔接(L</t>
    </r>
    <r>
      <rPr>
        <b/>
        <vertAlign val="subscript"/>
        <sz val="20"/>
        <rFont val="宋体"/>
        <charset val="134"/>
      </rPr>
      <t>1</t>
    </r>
    <r>
      <rPr>
        <b/>
        <sz val="20"/>
        <rFont val="宋体"/>
        <charset val="134"/>
      </rPr>
      <t>)</t>
    </r>
  </si>
  <si>
    <t>中央衔接</t>
  </si>
  <si>
    <r>
      <rPr>
        <b/>
        <sz val="20"/>
        <rFont val="宋体"/>
        <charset val="134"/>
      </rPr>
      <t>自治区衔接(L</t>
    </r>
    <r>
      <rPr>
        <b/>
        <vertAlign val="subscript"/>
        <sz val="20"/>
        <rFont val="宋体"/>
        <charset val="134"/>
      </rPr>
      <t>2</t>
    </r>
    <r>
      <rPr>
        <b/>
        <sz val="20"/>
        <rFont val="宋体"/>
        <charset val="134"/>
      </rPr>
      <t>)</t>
    </r>
  </si>
  <si>
    <r>
      <rPr>
        <b/>
        <sz val="20"/>
        <rFont val="宋体"/>
        <charset val="134"/>
      </rPr>
      <t>其它涉农整合      (L</t>
    </r>
    <r>
      <rPr>
        <b/>
        <vertAlign val="subscript"/>
        <sz val="20"/>
        <rFont val="宋体"/>
        <charset val="134"/>
      </rPr>
      <t>3</t>
    </r>
    <r>
      <rPr>
        <b/>
        <sz val="20"/>
        <rFont val="宋体"/>
        <charset val="134"/>
      </rPr>
      <t>)</t>
    </r>
  </si>
  <si>
    <r>
      <rPr>
        <b/>
        <sz val="20"/>
        <rFont val="宋体"/>
        <charset val="134"/>
      </rPr>
      <t>地方政府债券(L</t>
    </r>
    <r>
      <rPr>
        <b/>
        <vertAlign val="subscript"/>
        <sz val="20"/>
        <rFont val="宋体"/>
        <charset val="134"/>
      </rPr>
      <t>4</t>
    </r>
    <r>
      <rPr>
        <b/>
        <sz val="20"/>
        <rFont val="宋体"/>
        <charset val="134"/>
      </rPr>
      <t>)</t>
    </r>
  </si>
  <si>
    <r>
      <rPr>
        <b/>
        <sz val="20"/>
        <rFont val="宋体"/>
        <charset val="134"/>
      </rPr>
      <t>地、县配套(L</t>
    </r>
    <r>
      <rPr>
        <b/>
        <vertAlign val="subscript"/>
        <sz val="20"/>
        <rFont val="宋体"/>
        <charset val="134"/>
      </rPr>
      <t>5</t>
    </r>
    <r>
      <rPr>
        <b/>
        <sz val="20"/>
        <rFont val="宋体"/>
        <charset val="134"/>
      </rPr>
      <t>)</t>
    </r>
  </si>
  <si>
    <r>
      <rPr>
        <b/>
        <sz val="20"/>
        <rFont val="宋体"/>
        <charset val="134"/>
      </rPr>
      <t>其他资金(L</t>
    </r>
    <r>
      <rPr>
        <b/>
        <vertAlign val="subscript"/>
        <sz val="20"/>
        <rFont val="宋体"/>
        <charset val="134"/>
      </rPr>
      <t>6</t>
    </r>
    <r>
      <rPr>
        <b/>
        <sz val="20"/>
        <rFont val="宋体"/>
        <charset val="134"/>
      </rPr>
      <t>)</t>
    </r>
  </si>
  <si>
    <t>备注（其他资金名称）</t>
  </si>
  <si>
    <t>企业投资(L7)</t>
  </si>
  <si>
    <t>乡村振兴任务</t>
  </si>
  <si>
    <t>以工代赈任务</t>
  </si>
  <si>
    <t>少数民族发展任务</t>
  </si>
  <si>
    <t>欠发达国有农场巩固提升任务</t>
  </si>
  <si>
    <t>一级</t>
  </si>
  <si>
    <t>二级</t>
  </si>
  <si>
    <t>三级</t>
  </si>
  <si>
    <t>种植业基地</t>
  </si>
  <si>
    <t>四级</t>
  </si>
  <si>
    <t>常规定植</t>
  </si>
  <si>
    <t>种植业基地建设</t>
  </si>
  <si>
    <t>1</t>
  </si>
  <si>
    <t>WQ2022-041</t>
  </si>
  <si>
    <t>2022年</t>
  </si>
  <si>
    <t>乌恰县现代农业示范园区智能温室建设项目</t>
  </si>
  <si>
    <t>新建</t>
  </si>
  <si>
    <t>2022.3-2022.10</t>
  </si>
  <si>
    <t>黑孜苇乡阿依布拉克村</t>
  </si>
  <si>
    <t>项目占地面积6195.2㎡，建筑面积为6195.2平方米，主要建设在原有的6座温室中间空地加建4座1548.8㎡智能温室，将原有的6座温室连接起来。地上一层，钢结构，立柱高度4m，温室屋顶高度5.2m，建筑总高度5.5m（主体部分），包括温室内、水、电、暖等管网及相关附属种植设施配套等。</t>
  </si>
  <si>
    <t>县农业农村局</t>
  </si>
  <si>
    <t>买买提居马·阿不都哈地尔</t>
  </si>
  <si>
    <t>帕尔哈提·吐尔逊</t>
  </si>
  <si>
    <t>通过该项目实施：1、用工不低于15人，预计人工工资每年每人不低于30000元；2、带动发展乡村牧家乐、农家乐等庭院相关旅游产业，预计每户每年收入不低于30000元；3、鼓励带动全县农牧民发展现代农业和旅游相结合的新型产业，带动农牧民增收致富。</t>
  </si>
  <si>
    <t>项目建成后，租金的30%全部用于政府购买服务性岗位，40%用于设备的维护和后期管理，30%用于发展全县农业产业开发。</t>
  </si>
  <si>
    <t>2</t>
  </si>
  <si>
    <t>WQ2021-045</t>
  </si>
  <si>
    <t>乌恰县现代农业示范园区温室大棚提质增效项目</t>
  </si>
  <si>
    <t>2022.6-2022.10</t>
  </si>
  <si>
    <t>黑孜苇乡阿热布拉克村</t>
  </si>
  <si>
    <t>采购3米x10米（7层、防雨）大棚棉被6200条，带安装；12丝po膜棚膜36.03吨，带安装；5轴卷帘机机头（含法兰）卷帘机130套；扁线双丝压膜线9.3吨，带安装；国标，壁厚3mm，外径60mm，材质：Q235与Q195混合的6米黑钢管3000根；国标12#铁丝12.5吨；国标10#铁丝9吨；国标3米/根竹竿850根；国标100米长（纯铜3芯2.5平方）电缆线300卷；国标（铜芯）1.5千瓦（含皮带）电机450套；国标空气开关535个；国标倒顺开关650个；国标焊条200件。</t>
  </si>
  <si>
    <t>通过该项目实施：将戈壁产业科技园打造成乌恰县农牧民的就业基地，转变农牧民传统发展观念，克服等靠要思想，进而增强农牧民内生动力，鼓励他们就地就业创业，增加农牧民经济收入，为实现乡村全面振兴奠定扎实基础。</t>
  </si>
  <si>
    <t>项目建成后，每年受益脱贫户人数10人及以上，带动增加脱贫户全年总收入30万元及以上。</t>
  </si>
  <si>
    <t>3</t>
  </si>
  <si>
    <t>WQ2022-047</t>
  </si>
  <si>
    <t>乌恰县黑孜苇乡坎久干村食用菌棚提升改造项目</t>
  </si>
  <si>
    <t>2022.6-2022.8</t>
  </si>
  <si>
    <t>黑孜苇乡坎久干村</t>
  </si>
  <si>
    <t>对辖区28个羊圈改造为食用菌种植区，进行内墙消杀处理，地面平整及自动化微喷设备等，新建2500㎡彩钢棚，新建菌架600座（镀锌方管结构）及配套设施等。</t>
  </si>
  <si>
    <t>黑孜苇乡人民政府</t>
  </si>
  <si>
    <t>巴合提亚尔·托克托库力</t>
  </si>
  <si>
    <t>通过项目的实施，打造坎久干村食用菌种植基地，通过特色产业有效增加村民经济收入，通过“村委会+企业+农户”模式推进乡村振兴。</t>
  </si>
  <si>
    <t>项目建成后，每年不少于10户村民户均增加收入1万元，村集体收入增加不少于5万元。</t>
  </si>
  <si>
    <t>4</t>
  </si>
  <si>
    <t>WQ2022-052</t>
  </si>
  <si>
    <t>康苏镇阿依尕特村大棚设施维护项目</t>
  </si>
  <si>
    <t>改扩建</t>
  </si>
  <si>
    <t>2022.9-2022.11</t>
  </si>
  <si>
    <t>康苏镇阿依尕特村</t>
  </si>
  <si>
    <t>对75座大棚更换压膜带和棚膜，其中：75张大膜（长52米、宽8米），75张小膜（长52米、宽2米），12丝po膜，透光率95％以上，持续消雾、防流滴、防静电、耐老化、抗拉扯；压膜带28875米，扁线双丝。167个大棚需采购棉被，每个大棚18条，共计3006条，3*10米，7层防雨保温被（依次为：黑色无纺布、珍珠棉、两层花毡、气流棉保温棉、花毡、黑色无纺布），上下两扣眼为死扣，线距15cm，由轮胎线全绗缝合，粘带2条（带宽5cm），扣眼上下两排、每排5个，每条被重不少于75公斤。</t>
  </si>
  <si>
    <t>康苏镇人民政府</t>
  </si>
  <si>
    <t>衣力合尔白克·阿不拉</t>
  </si>
  <si>
    <t>通过更换大棚棚膜和棉被，可改善大棚冬季种植条件，保证大棚内温度适宜，实现大棚冬季正常种植，可在冬季种植反季节蔬菜，通过蔬菜售卖，提升农牧民收入。</t>
  </si>
  <si>
    <t>项目建成后，新棚膜和棉被可使用三年，可改善大棚种植条件，保证大棚内温度适宜，实现大棚冬季正常种植，可在冬季种植反季节蔬菜，为87户大棚种植户提供三年良好的大棚种植条件。</t>
  </si>
  <si>
    <t>养殖业基地</t>
  </si>
  <si>
    <t>特色养殖</t>
  </si>
  <si>
    <t>5</t>
  </si>
  <si>
    <t>WQ2022-011</t>
  </si>
  <si>
    <t>乌恰县波斯坦铁列克乡居鲁克巴什村标准化养殖场地（二期）</t>
  </si>
  <si>
    <t>波斯坦铁列克乡居鲁克巴什村</t>
  </si>
  <si>
    <t>新建钢结构鸡舍9座，单座1300㎡；1000㎡育雏鸡舍4座，含上下水电硬化等附属；采购蛋鸡养殖设备9套，育雏设备4套，及配套锅炉及锅炉房，集中捡蛋设备1套，250KVA变压器5台及附属配件，300KW发电机5台及配套发电机房。</t>
  </si>
  <si>
    <t>波斯坦铁列克乡人民政府</t>
  </si>
  <si>
    <t>努尔买买提·吾不力哈斯木</t>
  </si>
  <si>
    <t>县畜牧兽医局</t>
  </si>
  <si>
    <t>巴依哈孜·艾尔肯</t>
  </si>
  <si>
    <t>项目建成后，包含1期养殖规模可达到40万羽，成为规模较大的蛋鸡养殖产业园，增加村集体经济收入，所需饲料可解决当地玉米等粮食出售问题，大幅度调整改善当地产业结构，推动规模化养殖，促进蛋鸡产业长足发展；保障当地农牧民持续稳定增加收入，提升当地群众获得感、幸福感；围绕蛋鸡产业发展。为乡村振兴发展奠定良好的基础。</t>
  </si>
  <si>
    <t>项目建成以后，交由居鲁克巴什村村委会管理，租赁给企业，承租企业每年向村委会缴纳租金，租金比例为实际完成总投资的4%，并带动当地农牧民到企业直接就业，村委会租金所得，按照村集体经济管理条例制定二次分配方案，用以带动当地就业，困难家庭救助，推动新农村建设。</t>
  </si>
  <si>
    <t>6</t>
  </si>
  <si>
    <t>WQ2022-058</t>
  </si>
  <si>
    <t>乌恰县2022年SBGB工程配套就地就近就业设施建设项目</t>
  </si>
  <si>
    <t>2022.11-2022.12</t>
  </si>
  <si>
    <t>托云乡托云村</t>
  </si>
  <si>
    <t>新建集中养殖圈舍2800㎡。</t>
  </si>
  <si>
    <t>托云乡人民政府</t>
  </si>
  <si>
    <t>那木德克·托胡塔僧</t>
  </si>
  <si>
    <t>通过项目实施，可以解决一线边民生活与生产困难，提高边民生产生活水平。</t>
  </si>
  <si>
    <t>新村配套就业设施的建设，有效改善了28户113名农牧民的养殖条件，促进农牧民增产增收。</t>
  </si>
  <si>
    <t>防疫和良种项目</t>
  </si>
  <si>
    <t>7</t>
  </si>
  <si>
    <t>WQ2022-002</t>
  </si>
  <si>
    <t>乌恰县畜牧业提质增效项目</t>
  </si>
  <si>
    <t>黑孜苇乡、康苏镇、吾合沙鲁乡、乌鲁克恰提乡、吉根乡、膘尔托阔依乡、波斯坦铁列克乡、巴音库鲁提镇、托云乡、铁列克乡</t>
  </si>
  <si>
    <t>品种改良黄牛3700头，采购配种设施器材、药品及孕检彩色B超设备；改良绵羊14000只，采购配种设施器材、药品、种公羊备配饲草饲料；改良牦牛1500头；采购牦牛冻精3000枚、配种药物、配种设施器材。</t>
  </si>
  <si>
    <t>通过项目实施有效为全县发展高原特色畜牧业提质增效提供强力保障，加快牲畜品质提升，提高出栏率，扩大养殖规模，为畜牧业产业链强链补链。</t>
  </si>
  <si>
    <t>通过项目实施保护乌恰县地方特色牲畜种群，扩大种畜规模，带动全县4000户发展畜牧养殖业。</t>
  </si>
  <si>
    <t>林果嫁接</t>
  </si>
  <si>
    <t>林果提质增效</t>
  </si>
  <si>
    <t>8</t>
  </si>
  <si>
    <t>WQ2022-005</t>
  </si>
  <si>
    <t>乌恰县吾合沙鲁乡恰提村高原晚熟杏低质果园改造及深加工配套设施项目</t>
  </si>
  <si>
    <t>吾合沙鲁乡恰提村</t>
  </si>
  <si>
    <t>嫁接吊干杏树8000棵，修剪1700亩杏树和其他林木，补种吊干杏树苗1500棵，采购防治病虫害设备一批。采购安装250KVA变压器1台，以及相关配套设备。</t>
  </si>
  <si>
    <t>吾合沙鲁乡人民政府</t>
  </si>
  <si>
    <t>吐逊白克·吐尔洪</t>
  </si>
  <si>
    <t>县自然资源局（林业和草原局）</t>
  </si>
  <si>
    <t>寇文宏</t>
  </si>
  <si>
    <t>杜鹏</t>
  </si>
  <si>
    <t>通过该项目建设，完成1700亩低质果园改造，提升高原晚熟杏品质，延伸林果产业链。</t>
  </si>
  <si>
    <t>通过该项目建设，完成1700亩低质果园改造，提升高原晚熟杏品质，延伸林果产业链。采取村委会+合作社+农户的模式，每年可增加村集体经济，带动240人增产增收。</t>
  </si>
  <si>
    <t>饲草料地</t>
  </si>
  <si>
    <t>9</t>
  </si>
  <si>
    <t>WQ2022-008</t>
  </si>
  <si>
    <t>乌恰县吉根乡萨孜村草料地建设项目</t>
  </si>
  <si>
    <t>吉根乡萨孜村</t>
  </si>
  <si>
    <t>2850亩土地平整及配套田间灌溉渠道22.11㎞（土渠），田间生产道路6.85㎞，涵管农桥9座，节制分水闸等配套设施建设。</t>
  </si>
  <si>
    <t>吉根乡人民政府</t>
  </si>
  <si>
    <t>加尔肯巴衣·买买吐逊</t>
  </si>
  <si>
    <t>通过土地项目实施，对片区2850亩地进行整合，提高土地利用率，推动畜牧业发展生产，提高草料亩产，带动农民持续增收。</t>
  </si>
  <si>
    <t>项目建成后产权归老百姓所有，可进一步提高土地利用率，提高老百姓发展畜牧养殖的积极性，壮大我乡畜牧业发展，增加老百姓经济收入。</t>
  </si>
  <si>
    <t>10</t>
  </si>
  <si>
    <t>WQ2022-033</t>
  </si>
  <si>
    <t>乌恰县吉根乡萨孜村农用机械设备采购项目</t>
  </si>
  <si>
    <t>2022.03—2022.05</t>
  </si>
  <si>
    <t>采购农用拖拉机一台（型号1804，180马力）以及配套旋耕机、犁地设备、播种机、割草机、搂草机、打包机等机械设备各一套。</t>
  </si>
  <si>
    <t>提高农机技术发展水平，推动农业发展生产，提高种植效率，刺激老百姓发展农业积极性，促进农业机械化全面高质高效发展和农村经济发展，壮大村集体经济。</t>
  </si>
  <si>
    <t>项目采购后归村委会所有，提高农业生产效率和农民生产积极性，增加就业岗位，促进经济收入。</t>
  </si>
  <si>
    <t>11</t>
  </si>
  <si>
    <t>WQ2022-034</t>
  </si>
  <si>
    <t>乌恰县托云乡苏约克村农用机械设备采购项目</t>
  </si>
  <si>
    <t>托云乡苏约克村</t>
  </si>
  <si>
    <t>WQ2022-042</t>
  </si>
  <si>
    <t>乌恰县黑孜苇乡坎久干村旅游基础设施建设项目</t>
  </si>
  <si>
    <t>平整场地15000㎡，新建户外拓展营地1100㎡等，配套附属基础设施。</t>
  </si>
  <si>
    <t>县文旅局</t>
  </si>
  <si>
    <t>李学哲</t>
  </si>
  <si>
    <t>巴合提古丽·吉恩比</t>
  </si>
  <si>
    <t>依托全村现有旅游资源，大力发展休闲旅游，开拓特色旅游业，带动辖区内群众就业创业，增收创收，同时提高村集体经济。</t>
  </si>
  <si>
    <t>项目建成后，村委会与企业确立运营模式，打造新型旅游业态，投入运营后增加不少于10个就业岗位，年均人不少于1.5万元，通过与企业进行合作，村集体经济年均增加不少于5万元。</t>
  </si>
  <si>
    <t>WQ2022-049</t>
  </si>
  <si>
    <t>乌恰县黑孜苇乡坎久干村休闲采摘园建设项目</t>
  </si>
  <si>
    <t>乌恰县黑孜苇乡坎久干村</t>
  </si>
  <si>
    <t>1.提升改造休闲采摘棚3座，占地2400㎡，配套水、电等相关附属设施。2.修建蓄水池1个，占地5000㎡，配套相关附属设施等。3.采摘园场地平整3000㎡等。4.新建食用菌棚2座及配套设施等。</t>
  </si>
  <si>
    <t>项目建设符合乡村振兴战略，通过特色采摘体验，打造休闲旅游新业态，增加村委会集体经济带来增收，同时增加村民旅游收益。</t>
  </si>
  <si>
    <t>项目建成后，资产移交村委会，采取村委会管理运营或企业管理运营，收入全部纳入村集体经济，村集体经济收入的30%用于农牧民分红，同时可带动不少于2名当地农牧民直接就业，在增加村集体收入的同时，带动相关产业发展。</t>
  </si>
  <si>
    <t>光伏电站</t>
  </si>
  <si>
    <t>扶贫车间（特色手工基地）建设</t>
  </si>
  <si>
    <t>WQ2022-013</t>
  </si>
  <si>
    <t>乌恰县波斯坦铁列克乡居鲁克巴什村馕生产基地建设项目</t>
  </si>
  <si>
    <t>2022.3-2022.6</t>
  </si>
  <si>
    <t>新建钢结构厂房600㎡及附属水、电、道路硬化；采购馕产业生产设备，包括：打包机、和面机、电烤馕设备；现有15个馕产业店面提升：店面门头提升,排烟环保设施改造、馕坑统一规划、成品馕展架；新建馕文化推广设施一处。</t>
  </si>
  <si>
    <t>县商务科技和工业信息化局</t>
  </si>
  <si>
    <t>谢恒勤</t>
  </si>
  <si>
    <t>项目建成后，可大幅度提升馕产业园产能，促进清洁、卫生生产，推动馕产业规范化、标准化发展，对馕产业发展，馕文化推广起到非常积极的推广作用。</t>
  </si>
  <si>
    <t>项目建成后，交由村委会管理，租赁给企业和个人，承租方每年向村委会缴纳租金不少于10万元，并带动不少于6民当地农牧民到基地直接就业，村委会租金所得，制定二次分配方案用以开发公益性岗位和困难家庭救助。该项目的建设提升当地农牧民务工收入和生活幸福感。可带动周边农牧民就业，提高务工经济收入，为乡村振兴打下坚实基础。</t>
  </si>
  <si>
    <t>WQ2022-014</t>
  </si>
  <si>
    <t>乌恰县馕产业基地建设项目</t>
  </si>
  <si>
    <t>黑孜苇乡库勒阿日克村</t>
  </si>
  <si>
    <t>生产厂房及消防、电力、通风设施进行改造及基础配套设施；设施设备采购配置。</t>
  </si>
  <si>
    <t>目标1：项目建成后可打造属于库勒阿日克村的特色产业，有效的提高村集体经济收入。目标2：所得收益可用于三类户临时补助开发公益性岗位。目标3：所得收益可以用于村里基础设施的维修维护运转。</t>
  </si>
  <si>
    <t>壮大村集体收益，馕生产基地租金可用于三类户临时补助，开发公益性岗位，扩大就业面。</t>
  </si>
  <si>
    <t>WQ2022-044</t>
  </si>
  <si>
    <t>乌恰县农牧产品仓储保鲜库建设项目</t>
  </si>
  <si>
    <t>乌恰县黑孜苇乡阿依布拉克村</t>
  </si>
  <si>
    <t>新建一座冷冻库及两座保鲜库，项目占地面积10172平方米，保鲜库、冷冻库总建筑面积为1604.86平方米（其中：1#冷冻库建筑面积469.26平方米，2#保鲜库建筑面积567.8平方米，3#保鲜库建筑面积567.8平方米），及保鲜库、冷冻库配套附属设施设备等。</t>
  </si>
  <si>
    <t>通过该项目实施：项目建设单位坚持农户”、订单农业等方式，与农户建立稳定的产、供、销关系，带动农户进行专业化、规模化生产。该项目的实施，可进一步扩大当地优势果蔬的流通量，提高当地食品企业的加工能力，有力地促进当地农业、养殖业、食品加工业的发展。而且该项目的实施，还可以促进运输等其它相关产业的发展，解决农村富余劳动力，增加农民收入。农户收入的增加也将显著改善农村生活条件和环境条件，促进新农村建设。</t>
  </si>
  <si>
    <t>项目建成后，项目建设还可增加就业人数，拓宽当地农牧民的增收渠道，有利于当地经济发展和社会安定团结，而且对于推进行业产业化经营，满足市场需求，增加产品附加值，解决就业，增加收入，促进当地经济发展具有重要的现实意义租金的30%全部用于政府购买服务性岗位，40%用于设备的维护和后期管理，30%用于发展全县农业产业开发。</t>
  </si>
  <si>
    <t>配套基础设施项目</t>
  </si>
  <si>
    <t>小型农田水利设施建设</t>
  </si>
  <si>
    <t>防渗渠建设</t>
  </si>
  <si>
    <t>17</t>
  </si>
  <si>
    <t>WQ2022-035</t>
  </si>
  <si>
    <t>乌恰县吉根乡萨孜村、萨哈勒村排洪渠建设项目</t>
  </si>
  <si>
    <t>吉根乡萨孜村、萨哈勒村</t>
  </si>
  <si>
    <t>修建6条排洪渠，全长1.352km，上游导流堤0.235km，及建筑物等。</t>
  </si>
  <si>
    <t>乌恰县农村饮水安全管理站</t>
  </si>
  <si>
    <t>布尔汗·吐尔达力</t>
  </si>
  <si>
    <t>县水利局</t>
  </si>
  <si>
    <t>马国成</t>
  </si>
  <si>
    <t>房树江</t>
  </si>
  <si>
    <t>通过项目建设，确保萨孜村、萨哈勒村居民房屋、交通道路、通讯设施的安全，避免水土流失，改善生态环境。</t>
  </si>
  <si>
    <t>项目建成后，有效保护农牧民的生产生活安全，吉根乡萨孜村807人，223户，耕地1350亩；萨哈勒村623人，172户，草地774.8亩。</t>
  </si>
  <si>
    <t>其它乡村振兴有关的农田水利建设</t>
  </si>
  <si>
    <t>18</t>
  </si>
  <si>
    <t>WQ2022-040</t>
  </si>
  <si>
    <t>乌恰县膘尔托阔依乡水库清淤综合利用工程</t>
  </si>
  <si>
    <t>2022.3-2022.9</t>
  </si>
  <si>
    <t>膘尔托阔依乡萨孜村</t>
  </si>
  <si>
    <t>对膘尔托阔依乡水库库盘内进行清淤外运及下游85亩场地进行平整和换填土，配套节水灌溉系统等；在水库投放鱼苗20吨并配套相关器具。</t>
  </si>
  <si>
    <t>膘尔托阔依乡人民政府</t>
  </si>
  <si>
    <t>古力努尔·阿不都克力木</t>
  </si>
  <si>
    <t>该项目实施，增加村集体经济收入，可以带动人员就业岗位。</t>
  </si>
  <si>
    <t>该项目实施，增加村集体经济收入，可以带动人员就业岗位，增加农牧民收入。</t>
  </si>
  <si>
    <t>19</t>
  </si>
  <si>
    <t>WQ2022-059</t>
  </si>
  <si>
    <t>乌恰县波斯坦铁列克居鲁克巴什村引水渠道建设项目</t>
  </si>
  <si>
    <t>新建引水渠道1.8km，渠道断面为矩形，50cm*50cm，含配套渠系建筑物等。</t>
  </si>
  <si>
    <t>项目建成后，可保障居鲁克巴什村塞尔亚连片点居民生产用水，同时为片区农畜饮水提供保障。提高片区农牧民幸福感，为乡村振兴发展提供动力。</t>
  </si>
  <si>
    <t>通过项目建设，可保障片区居民生产用水，提高种植、养殖收益，同时改善片区自然环境，提高片区农牧民幸福感，为乡村振兴发展提供动力。</t>
  </si>
  <si>
    <t>20</t>
  </si>
  <si>
    <t>WQ2022-017</t>
  </si>
  <si>
    <t>乌恰县玛依喀克饲草料地引水灌溉工程</t>
  </si>
  <si>
    <t>2022.6-2022.11</t>
  </si>
  <si>
    <t>康苏镇克孜勒苏村、阿依尕尔特村</t>
  </si>
  <si>
    <t>新建节制分水闸1座及配套建筑物；新建沉砂池1座；新建田间灌溉管道21.381km及管线配套各类闸井24座。</t>
  </si>
  <si>
    <t>项目建成后，可充分发挥康苏镇土地优势资源，新增1.5万亩饲草料地，补齐当地饲草发展短板，促进经济收入并可带动当地居民的就业问题，通过高新技术灌溉方式促进乌恰县畜牧业的发展。</t>
  </si>
  <si>
    <t>项目实施后产权归村委会所有，通过对该工程的建设，提高灌溉保证率，确保1.5万亩饲草料地的灌溉用水。通过高效的节水方式，解决饲草料周期性缺水问题，提高饲草产量、品质，带动农牧民增收。</t>
  </si>
  <si>
    <t>WQ2022-018</t>
  </si>
  <si>
    <t>小额信贷</t>
  </si>
  <si>
    <t>2022.3-2022.12</t>
  </si>
  <si>
    <t>各村</t>
  </si>
  <si>
    <t>小额信贷贴息。</t>
  </si>
  <si>
    <t>用于脱贫户“三类户”自主创业、发展生产，激发内生动力，持续巩固脱贫成效</t>
  </si>
  <si>
    <t>劳动奖补</t>
  </si>
  <si>
    <t>就业培训</t>
  </si>
  <si>
    <t>创业补助</t>
  </si>
  <si>
    <t>农村基础设施</t>
  </si>
  <si>
    <t>农村道路（通村、通户路）</t>
  </si>
  <si>
    <t>WQ2022-036</t>
  </si>
  <si>
    <t>乌恰县康波公路安全生命防护项目</t>
  </si>
  <si>
    <t>2022.4-2022.10</t>
  </si>
  <si>
    <t>膘尔托阔依乡塔尔尕拉克村</t>
  </si>
  <si>
    <t>4座桥梁共118m。</t>
  </si>
  <si>
    <t>县交通局</t>
  </si>
  <si>
    <t>别克买买提·塔依蒲</t>
  </si>
  <si>
    <t>有效解决波斯坦铁列克乡6个村、膘尔托阔依乡5个村群众通过难题，避免通行过程中因洪水带来的不安全因素，加强商品流通，加快新农村建设，促进经济发展，提高群众经济收入。</t>
  </si>
  <si>
    <t>项目的建设方便牧民出行，减少因交通隐患带来的出行不便等问题，改善乡村道路，改善群众生产生活条件，加强商品流通，加快新农村建设，促进经济发展，为做好新时代“三农”工作提供坚强交通运输保障。</t>
  </si>
  <si>
    <t>WQ2022-048</t>
  </si>
  <si>
    <t>乌恰县乌鲁克恰提乡琼铁热克村桥梁防护建设项目</t>
  </si>
  <si>
    <t>2022.6-2022.9</t>
  </si>
  <si>
    <t>乌鲁克恰提乡琼铁热克村</t>
  </si>
  <si>
    <t>维修桥梁防护180米及桥头引道修复。</t>
  </si>
  <si>
    <t>乌鲁克恰提乡人民政府</t>
  </si>
  <si>
    <t>阿克木·沙克</t>
  </si>
  <si>
    <t>项目的实施能有效解决琼铁热克村1小队、2小队群众因洪水造成桥梁通行难题和不安全因素，保障农牧民群众生命财产安全。</t>
  </si>
  <si>
    <t>项目的实施能有效保障群众的通行安全，减少因洪水造成桥梁出行不便等问题，进一步完善乡村基础设施建设。</t>
  </si>
  <si>
    <t>WQ2022-019</t>
  </si>
  <si>
    <t>乌恰县吉根乡萨孜村桥梁建设项目</t>
  </si>
  <si>
    <t>新建钢筋混凝土桥梁1座（长13m、宽6m）及防护设施。</t>
  </si>
  <si>
    <t>项目建成后能有效抵御洪水灾害，确保交通通畅，解决山区群众出行安全，增强群众幸福感、获得感和安全感。保障边民互市物资运输通畅，促进当地经济社会发展。</t>
  </si>
  <si>
    <t>项目建成后，改善该村223户782人出行条件，进一步完善山区交通基础设施，改善交通状况，解决山区群众出行安全，确保交通运输通畅，推动当地经济社会发展。</t>
  </si>
  <si>
    <t>WQ2022-055</t>
  </si>
  <si>
    <t>乌恰县吉根乡萨孜村道路维修防护项目</t>
  </si>
  <si>
    <t>对萨孜村村内破损道路修复，路两侧土方平整置换，安装围栏1.6公里等。</t>
  </si>
  <si>
    <t>加尔肯巴依·买买吐逊</t>
  </si>
  <si>
    <t>王立新</t>
  </si>
  <si>
    <t>通过项目实施，解决农牧民出行安全问题，改变农村脏乱差的现象，改善农村人居环境，提高农牧民群众幸福感。</t>
  </si>
  <si>
    <t>通过项目实施，提升建设地点的村容村貌，改变农牧民生活条件，打造美丽乡村。</t>
  </si>
  <si>
    <t>WQ2022-021</t>
  </si>
  <si>
    <t>乌恰县吾合沙鲁乡恰提村供水保障工程项目</t>
  </si>
  <si>
    <t>新建水源工程1处，包括集水池1座、滤水管3条、配套水源防护工程；改建PE输配水管道2条及配套建筑物，管道长度2.9km，管径DN200~DN110.</t>
  </si>
  <si>
    <t>通过对水源地改造、入户管网改造提升，可进一步提高水源保证率，加大供水规模，进一步保障安全饮水，巩固脱贫攻坚成果。</t>
  </si>
  <si>
    <t>通过饮水安全工程的建设改造、运行管理设施改造，解决恰提村281户923人饮水问题，提高当地农牧民生活质量，让农牧民饮用上合格卫生的安全水。</t>
  </si>
  <si>
    <t>农村电网（通生产、生活用电、提高综合电压和供电可靠性）</t>
  </si>
  <si>
    <t>WQ2022-024</t>
  </si>
  <si>
    <t>乌恰县波斯坦铁列克乡多来提布拉克村电力设施建设项目</t>
  </si>
  <si>
    <t>波斯坦铁列克乡多来提布拉克村</t>
  </si>
  <si>
    <t>安装1000kVA配电室一座，含干式变压器、高低压配电柜，预制配电室等配套设施；架设10千伏线路650米，敷设10千伏地埋电缆线65米，敷设0.4千伏地埋电缆线2255米，含相关电力配件；安装低压配电箱10面。</t>
  </si>
  <si>
    <t>通过该项目实施，提高多来提布拉克村周边农牧民用电便捷性、安全性；推动乡村产业健康发展，刺激农牧民发展农业积极性，促进农村经济发展。</t>
  </si>
  <si>
    <t>此项目建成后，可保障多来提布拉克村周边农牧民用电安全，助力乡村产业健康发展，为乡村振兴奠定坚实基础。</t>
  </si>
  <si>
    <t>WQ2021-015</t>
  </si>
  <si>
    <t>乌恰县膘尔托阔依乡萨孜村电力设施建设项目</t>
  </si>
  <si>
    <t>1.新建10kV线路2.2km，采用JKL.GYJ70mm²/10绝缘导线，新建0.4千伏线路0.6千米，采用JKL.GYJ120mm²/1绝缘导线；新建0.4千伏低压地埋3*120mm²+1电缆420米、3*70mm²+1地埋电缆180米。2.新建200千伏安装变压器2台；包含低压配套设备。3.新建断路器1台及配套设施。</t>
  </si>
  <si>
    <t>项目实施后，利用动力电设施对阿克生态林4万亩林地进行灌溉及生活生产照明。</t>
  </si>
  <si>
    <t>项目建成后，带动5人在阿克林场务工。</t>
  </si>
  <si>
    <t>数字乡村（信息通信基础设施建设、数字化、智能化建设等）</t>
  </si>
  <si>
    <t>农村清洁能源设施（燃气、户用光伏、风电、水电、农村生物质能源、北方地区清洁取暖等）</t>
  </si>
  <si>
    <t>WQ2022-015</t>
  </si>
  <si>
    <t>乌恰县黑孜苇乡坎久干村天然气安装项目</t>
  </si>
  <si>
    <t>安装天然气管道辐射至村委会、百杏生态园、唐塔尔居民区、渔家乐。</t>
  </si>
  <si>
    <t>县住建局</t>
  </si>
  <si>
    <t>王建新</t>
  </si>
  <si>
    <t>天然气接入，使得农牧生活更便捷，生活更安全，清洁能源的使用提升农牧民生活水平，同时对改善大气环境也具有重要意义，接入杏园、渔家乐等为旅游业发展提供基础保障。</t>
  </si>
  <si>
    <t>该项目建成后，有效解决坎久干居民点30户用气问题，改善农牧民生活条件，提升杏园景区、渔家乐基础服务，为旅游业发展提供基础保障。</t>
  </si>
  <si>
    <t>WQ2022-022</t>
  </si>
  <si>
    <t>乌恰县铁列克乡哈拉铁克村污水治理项目</t>
  </si>
  <si>
    <t>2022.3-2022.7</t>
  </si>
  <si>
    <t>铁列克乡哈拉铁克村</t>
  </si>
  <si>
    <t>新建排污管道2㎞，配套检查井95个，100m³化粪池2座。</t>
  </si>
  <si>
    <t>铁列克乡人民政府</t>
  </si>
  <si>
    <t>库尔曼别克·吾守尔</t>
  </si>
  <si>
    <t>县生态环境局</t>
  </si>
  <si>
    <t>王景耀</t>
  </si>
  <si>
    <t>该工程的建设，解决172户居民改厕问题，完成改厕任务，建设美丽乡村，大幅度提升贫困户及其他牧民的生活环境和生活品质。</t>
  </si>
  <si>
    <t>该工程的建设，有效改善居民生产生活条件，方便日常生活改善卫生条件，大幅度提升贫困户及其他牧民的生活环境和生活品质。</t>
  </si>
  <si>
    <t>WQ2022-023</t>
  </si>
  <si>
    <t>乌恰县黑孜苇乡污水治理项目2022年以工代赈试点示范工程</t>
  </si>
  <si>
    <t>黑孜苇乡也克铁热克村、库勒阿日克村</t>
  </si>
  <si>
    <t>1.也克铁热克村至库勒阿日克村片区新建排污管道10.5千米，出户管采用PVC-U管，主支管道采用HDPE双壁波纹管，配套成品钢筋混凝土检查井及管道交叉建筑物等。
2.库勒阿日克片区新建排水管道8千米，出户管采用PVC-U管，主支管道采用HDPE双壁波纹管，配套成品钢筋混凝土检查井、管道穿越建筑物和一座200m³化粪池等。</t>
  </si>
  <si>
    <t>黑孜苇乡库勒阿日克村、也克铁热克村共计367户建设污水管道，解决片区群众污水排放问题，提升农牧民整体生活整洁性，便捷性，大幅度提升脱贫户及其他牧民的生活环境和生活品质，有效的减少环境的污染,有利于当地厕所革命工作的推进，为乡村振兴建设发展奠定良好基础。</t>
  </si>
  <si>
    <t>通过该项目建设，黑孜苇乡库勒阿日克村、也克铁热克村共计367户农牧民生活污水排放问题，提升农牧民整体生活整洁性，便捷性，大幅度提升脱贫户及其他牧民的生活环境和生活品质。</t>
  </si>
  <si>
    <t>WQ2022-028</t>
  </si>
  <si>
    <t>乌恰县波斯坦铁列克乡居鲁克巴什村、马热加尼库木村污水治理项目</t>
  </si>
  <si>
    <t>波斯坦铁列克乡居鲁克巴什村、马热加尼库木村</t>
  </si>
  <si>
    <t>1.居鲁克巴什村老塞尔亚片区、1小队片区、8小队片区新建排污管网，主管网为双壁波纹管，共计5.9㎞，出户管道为110PE管，含检查井、沉泥井等配套构筑物；老塞尔亚片区新建300m³化粪池1座，1小队片区新建75m³化粪池1座，8小队片区新建50m³化粪池1座；2.居鲁克巴什村新塞尔亚片区新建300m³化粪池1座，马热加尼库木村片区新建200m³化粪池1座。</t>
  </si>
  <si>
    <t>项目的建设有效改善居鲁克巴什村、马热加尼库木村村民生产生活条件，解决两村各片区群众污水排放问题，推动厕所革命的实施，加快乡村建设步伐，为乡村振兴发展奠定良好的基础，推动州级示范村建设。</t>
  </si>
  <si>
    <t>通过该项目，可改善居鲁克巴什村、马热加尼库木村各片区共计613户1965人农牧民生活污水排放问题，大幅度改善片区生活环境，提升脱贫户及其他牧民的生活环境和生活质量。</t>
  </si>
  <si>
    <t>WQ2021-006</t>
  </si>
  <si>
    <t>乌恰县康苏镇阿依尕特村污水改造项目</t>
  </si>
  <si>
    <t>新建排水管网6270m，检查井68个及相关配套设施。</t>
  </si>
  <si>
    <t>衣力合尔白克·阿布拉</t>
  </si>
  <si>
    <t>解决群众污水排放问题，提升农牧民整体生活整洁性，便捷性，大幅度提升脱贫户及其他牧民的生活环境和生活品质，有效的减少环境的污染,有利于当地厕所革命工作的推进，为乡村振兴建设发展奠定良好基础。</t>
  </si>
  <si>
    <t>通过该项目建设，解决农牧民生活污水排放问题，提升农牧民整体生活整洁性，便捷性，大幅度提升脱贫户及其他牧民的生活环境和生活品质。</t>
  </si>
  <si>
    <t>WQ2022-027</t>
  </si>
  <si>
    <t>乌恰县黑孜苇乡坎久干村垃圾收运车、洒水车及果皮箱采购项目</t>
  </si>
  <si>
    <t>采购垃圾收运车1辆、洒水车1辆，采购安装果皮箱50个等。</t>
  </si>
  <si>
    <t>项目实施后，整体提升人居环境整治工作基础设施，提升垃圾转运效率，有效解决垃圾转运工作，提高植被灌溉水平及道路清洁工作，有效改善人居环境。</t>
  </si>
  <si>
    <t>项目实施后，垃圾转运效率提高，植被灌溉率提高，农村道路更清洁，改善人居环境，提升农牧民生活幸福感。</t>
  </si>
  <si>
    <t>WQ2022-030</t>
  </si>
  <si>
    <t>乌恰县托云乡托云村农村人居环境整治项目</t>
  </si>
  <si>
    <t>道路维修和加宽3㎞，在房屋后侧设置2.2㎞混凝土网格梁护坡，配套垃圾桶100个。</t>
  </si>
  <si>
    <t>项目建成后，使全村道路平坦、有秩序，农牧民出入更加方便快捷。完成2.2公里混凝土网格梁护坡，使其房屋前后干净整洁，全村整齐划一。配套垃圾桶100个，切实有效提升整村环境，大幅改善农牧民生活环境和生活质量。</t>
  </si>
  <si>
    <t>通过该项目实施，有效改善97户383名农牧民的生活环境和生活品质。</t>
  </si>
  <si>
    <t>WQ2022-031</t>
  </si>
  <si>
    <t>乌恰县吉根乡萨孜村人居环境整治项目</t>
  </si>
  <si>
    <t>新建排污管网2.5㎞，配套检查井、化粪池等排污设施，修复道路350m，新建巨型导流渠120m。</t>
  </si>
  <si>
    <t>通过项目实施，进一步巩固脱贫攻坚成果，助力乡村振兴，可有效改善居民点环境，为打造示范村做好准备，解决农牧民生产生活废水排放问题。</t>
  </si>
  <si>
    <t>通过项目实施建设，可有效解决本村27户95人生产生活废水排放问题，从而有效保护环境，减少疾病的发生，提升村容村貌。</t>
  </si>
  <si>
    <t>WQ2022-037</t>
  </si>
  <si>
    <t>乌恰县波斯坦铁列克乡凯勒敦村农村人居环境提升项目</t>
  </si>
  <si>
    <t>2022.3-2022.8</t>
  </si>
  <si>
    <t>波斯坦铁列克乡凯勒敦村</t>
  </si>
  <si>
    <t>对村中主干道两侧进行平整、安装防护设施（共5km）；村中公共区域进行平整硬化3000平方米。</t>
  </si>
  <si>
    <t>通过项目的建设，提高当地农牧民出行安全程度，提升村中公共区域整体环境，打造乡村振兴农村新风貌。</t>
  </si>
  <si>
    <t>项目建成后可大幅改善村中环境问题，使农牧民出行更加安全，生活环境更加怡人，巩固乡村振兴基础。</t>
  </si>
  <si>
    <t>WQ2022-038</t>
  </si>
  <si>
    <t>乌恰县波斯坦铁列克乡乔尔波村农村人居环境提升项目</t>
  </si>
  <si>
    <t>波斯坦铁列克乡乔尔波村</t>
  </si>
  <si>
    <t>对村中主干道两侧进行平整、安装防护设施（共6km）；对4个集中连片点共217户庭院进行土地平整；村中公共区域进行平整硬化2500平方米。</t>
  </si>
  <si>
    <t>项目建成后可大幅改善村中环境问题，使农牧民出行更加安全，生活环境更加怡人，庭院进行土地平整可带动农牧民种植积极性，巩固乡村振兴基础。</t>
  </si>
  <si>
    <t>WQ2022-039</t>
  </si>
  <si>
    <t>乌恰县黑孜苇乡坎久干村人居环境整治项目</t>
  </si>
  <si>
    <t>在中吉商业街至高速路通道处道路两侧绿化带种植乔木、灌木、花卉、草坪；安装喷灌设施。坎久干村委会至杏园路口道路两侧新建压模混凝土人行道等。新建公共卫生间2座；渠道清淤；绿化带平整；补种树木；道路两侧种植绿篱；老大队部拆除；原有小学围墙拆除；坎久干村居民区安装太阳能路灯；新建栏杆将生活区与养殖区分离；更换羊圈大门，墙体修补抹灰、刷外墙涂料；道路两侧绿化，三片空地种植杏树绿化；污水渗坑拆除，新建污水管道连接至城市污水管网；维修损坏的检查井、更换井盖；清理废弃线路及电杆等。</t>
  </si>
  <si>
    <t>通过项目实施，整村进行环境整治及污水治理工作，改善农牧民居住环境，提升农牧民群众的幸福感和获得感，提升村容村貌，促进旅游业发展。</t>
  </si>
  <si>
    <t>项目建成后，统筹全村资源，合理安排布局打造更加宜居环境，有效推动乡村产业发展，助力乡村振兴。</t>
  </si>
  <si>
    <t>WQ2022-029</t>
  </si>
  <si>
    <t>乌恰县黑孜苇乡坎久干村乡村振兴示范村基础设施配套建设项目</t>
  </si>
  <si>
    <t>1.对示范村道路提升改造6.6公里及相关附属设施等；2.示范村消防配套设施、污水管网、化粪池1座、节水灌溉系统等；3.新建灌溉水渠2公里；4.示范村地面硬化及附属设施。</t>
  </si>
  <si>
    <t>通过项目的建设，提高当地农牧民出行安全程度，提升村内公共区域整体环境，打造乡村振兴示范村新风貌。</t>
  </si>
  <si>
    <t>项目建成后可大幅改善全村环境问题，使农牧民出行更加安全，生活环境、改善生产条件，巩固乡村振兴基础。</t>
  </si>
  <si>
    <t>WQ2022-053</t>
  </si>
  <si>
    <t>乌恰县黑孜苇乡美丽乡村建设项目</t>
  </si>
  <si>
    <t>黑孜苇乡库勒阿日克村、阿热布拉克村、也克铁热克村、康什维尔村</t>
  </si>
  <si>
    <t>1.对库勒阿日克村2公里道路进行硬化修补，林带护栏2公里，换填土种植2500m³等。2.对阿热布拉克村3公里乡村道路进行硬化修补；安装栅栏1.5公里；乡村道路两侧平整6公里等。3.对也克铁热克村集体闲置土地平整2000㎡，林带护栏2公里，公共区域硬化300㎡，换填种植土3000m³等。4.康什维尔村换填土3000m³，道路修补扩增1公里，公共区域硬化1000㎡等。</t>
  </si>
  <si>
    <t>通过项目实施，改变农村脏乱差的现象，改善农村人居环境，提高农牧民群众幸福感。</t>
  </si>
  <si>
    <t>WQ2022-054</t>
  </si>
  <si>
    <t>乌恰县康苏镇美丽乡村建设项目</t>
  </si>
  <si>
    <t>康苏镇克孜勒苏村、阿依尕特村</t>
  </si>
  <si>
    <t>1.克孜勒苏村部分群众房前屋后公共区域空地填土30公分，部分干道边缘安装木制醒目围栏。2.阿依尕特村部分群众房前屋后公共区域空地填土30公分，部分道路安装木制围栏，进村道路口村貌提升。</t>
  </si>
  <si>
    <t>WQ2022-056</t>
  </si>
  <si>
    <t>乌恰县波斯坦铁列克乡美丽乡村建设项目</t>
  </si>
  <si>
    <t>波斯坦铁列克乡乔尔波村、依买克村、凯勒敦村、多来提布拉克村、马热加尼库木村、居鲁克巴什村</t>
  </si>
  <si>
    <t>1.乔尔波村连片点外围及道路安装1m铁艺防护栏4000m。2.依买克村主干道安装铁艺防护围栏1300m，地面硬化2300㎡，铺设路沿石350m。3.凯勒敦村地面硬化3000㎡，安装路沿石1km。4.多来提布拉克村路面硬化2500㎡，安装防护围栏、路沿石各1000m。5.马热加尼库木村铺设路沿石3.5km，地面平整硬化2000㎡。6.居鲁克巴什村安装60cm防护围栏700m，换填土2500m³；1小队连片点换填土900m³，加装防护围栏1700m，敷设路沿石400m，地面硬化300㎡。</t>
  </si>
  <si>
    <t>项目建成后，可改善村庄公共区域环境，为打造美丽乡村，推进乡村振兴奠定基础，增强农牧民幸福感。</t>
  </si>
  <si>
    <t>通过项目实施，可提升当地农牧民生产生活环境，提升村庄面貌，为打造美丽乡村，推进乡村振兴奠定基础。</t>
  </si>
  <si>
    <t>WQ2022-057</t>
  </si>
  <si>
    <t>乌恰县膘尔托阔依乡美丽乡村建设项目</t>
  </si>
  <si>
    <t>膘尔托阔依乡膘尔托阔依村、萨孜村、阿合奇村、塔尔尕拉克村</t>
  </si>
  <si>
    <t xml:space="preserve">1.膘尔托阔依村换填土3000m³，人行步道、道路550m单侧硬化及相应配套设施；2.萨孜村灌溉管网1km,铁质栅栏1km及相应配套设施，江额孜莫莫片区道路铺油1km,换填土4000m³、制作栅栏1km，灌溉管道1.5km及相应配套设施；3.阿合奇村制作栅栏3km，换填土2000m³，人行步道1km及相应配套设施;4.塔尔尕拉克村换填土2200m³、人行道及路沿石改造1.5公里及相应配套设施。
</t>
  </si>
  <si>
    <t>农村公益性殡葬设施建设</t>
  </si>
  <si>
    <t>其他（便民综合服务设施、文化活动广场、体育设施、村级客运站、公共照明设施等）</t>
  </si>
  <si>
    <t>易地扶贫搬迁贷款债劵贴息补助</t>
  </si>
  <si>
    <t>享受"雨露计划"职业教育补助</t>
  </si>
  <si>
    <t>参与"学前学会普通话"行动</t>
  </si>
  <si>
    <t>移风易俗改革示范县（乡、村）</t>
  </si>
  <si>
    <t>WQ2022-043</t>
  </si>
  <si>
    <t>困难群众饮用低氟茶项目</t>
  </si>
  <si>
    <t>全县各村</t>
  </si>
  <si>
    <t>为2000户困难群众采购低氟茶，标准100元/户。</t>
  </si>
  <si>
    <t>县民宗局</t>
  </si>
  <si>
    <t>郑元成</t>
  </si>
  <si>
    <t>通过项目的实施，引导群众提高对饮茶型地氟病的防治意识，有效预防地氟病，有效提升困难群众身心健康。</t>
  </si>
  <si>
    <t>项目实施后，有效提升预防地氟病的几率，为2000户困难群众发放低氟茶，切实提高防止地氟病的发生。</t>
  </si>
  <si>
    <t>……</t>
  </si>
  <si>
    <t xml:space="preserve">乌恰县2022年巩固拓展脱贫攻坚成果同乡村振兴有效衔接项目年度计划             分类统计表            </t>
  </si>
  <si>
    <t>(1)</t>
  </si>
  <si>
    <t>(2)</t>
  </si>
  <si>
    <t>(3)</t>
  </si>
  <si>
    <t>(4)</t>
  </si>
  <si>
    <t>台</t>
  </si>
  <si>
    <t>平方米</t>
  </si>
  <si>
    <t>（五)</t>
  </si>
  <si>
    <t>千米</t>
  </si>
  <si>
    <t>七</t>
  </si>
  <si>
    <t>克州***县（市）巩固拓展脱贫攻坚成果和乡村振兴项目库分类统计表（标准格式）</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</si>
</sst>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_ "/>
    <numFmt numFmtId="178" formatCode="0;[Red]0"/>
    <numFmt numFmtId="179" formatCode="0.00;[Red]0.00"/>
    <numFmt numFmtId="180" formatCode="0.0000_ "/>
  </numFmts>
  <fonts count="47">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b/>
      <sz val="14"/>
      <name val="方正小标宋简体"/>
      <charset val="134"/>
    </font>
    <font>
      <sz val="14"/>
      <name val="Times New Roman"/>
      <charset val="134"/>
    </font>
    <font>
      <sz val="11"/>
      <name val="Times New Roman"/>
      <charset val="134"/>
    </font>
    <font>
      <b/>
      <sz val="20"/>
      <name val="宋体"/>
      <charset val="134"/>
    </font>
    <font>
      <b/>
      <sz val="28"/>
      <name val="宋体"/>
      <charset val="134"/>
    </font>
    <font>
      <sz val="28"/>
      <name val="宋体"/>
      <charset val="134"/>
    </font>
    <font>
      <sz val="11"/>
      <name val="宋体"/>
      <charset val="134"/>
      <scheme val="minor"/>
    </font>
    <font>
      <sz val="14"/>
      <name val="宋体"/>
      <charset val="134"/>
    </font>
    <font>
      <b/>
      <sz val="36"/>
      <name val="宋体"/>
      <charset val="134"/>
    </font>
    <font>
      <sz val="12"/>
      <name val="宋体"/>
      <charset val="134"/>
    </font>
    <font>
      <sz val="10"/>
      <color theme="1"/>
      <name val="宋体"/>
      <charset val="134"/>
    </font>
    <font>
      <b/>
      <sz val="16"/>
      <color theme="1"/>
      <name val="宋体"/>
      <charset val="134"/>
      <scheme val="minor"/>
    </font>
    <font>
      <b/>
      <sz val="12"/>
      <name val="宋体"/>
      <charset val="134"/>
      <scheme val="minor"/>
    </font>
    <font>
      <b/>
      <sz val="12"/>
      <name val="宋体"/>
      <charset val="134"/>
    </font>
    <font>
      <b/>
      <sz val="9"/>
      <name val="宋体"/>
      <charset val="134"/>
      <scheme val="minor"/>
    </font>
    <font>
      <b/>
      <sz val="10"/>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vertAlign val="subscript"/>
      <sz val="20"/>
      <name val="宋体"/>
      <charset val="134"/>
    </font>
    <font>
      <vertAlign val="subscript"/>
      <sz val="20"/>
      <name val="宋体"/>
      <charset val="134"/>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6" fillId="5" borderId="0" applyNumberFormat="0" applyBorder="0" applyAlignment="0" applyProtection="0">
      <alignment vertical="center"/>
    </xf>
    <xf numFmtId="0" fontId="27"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28" fillId="8" borderId="0" applyNumberFormat="0" applyBorder="0" applyAlignment="0" applyProtection="0">
      <alignment vertical="center"/>
    </xf>
    <xf numFmtId="43" fontId="0" fillId="0" borderId="0" applyFont="0" applyFill="0" applyBorder="0" applyAlignment="0" applyProtection="0">
      <alignment vertical="center"/>
    </xf>
    <xf numFmtId="0" fontId="29" fillId="9" borderId="0" applyNumberFormat="0" applyBorder="0" applyAlignment="0" applyProtection="0">
      <alignment vertical="center"/>
    </xf>
    <xf numFmtId="0" fontId="30" fillId="0" borderId="0" applyNumberFormat="0" applyFill="0" applyBorder="0" applyAlignment="0" applyProtection="0">
      <alignment vertical="center"/>
    </xf>
    <xf numFmtId="0" fontId="18" fillId="0" borderId="0" applyBorder="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0" borderId="9" applyNumberFormat="0" applyFont="0" applyAlignment="0" applyProtection="0">
      <alignment vertical="center"/>
    </xf>
    <xf numFmtId="0" fontId="29" fillId="11"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0" applyNumberFormat="0" applyFill="0" applyAlignment="0" applyProtection="0">
      <alignment vertical="center"/>
    </xf>
    <xf numFmtId="0" fontId="37" fillId="0" borderId="10" applyNumberFormat="0" applyFill="0" applyAlignment="0" applyProtection="0">
      <alignment vertical="center"/>
    </xf>
    <xf numFmtId="0" fontId="29" fillId="12" borderId="0" applyNumberFormat="0" applyBorder="0" applyAlignment="0" applyProtection="0">
      <alignment vertical="center"/>
    </xf>
    <xf numFmtId="0" fontId="32" fillId="0" borderId="11" applyNumberFormat="0" applyFill="0" applyAlignment="0" applyProtection="0">
      <alignment vertical="center"/>
    </xf>
    <xf numFmtId="0" fontId="29" fillId="13" borderId="0" applyNumberFormat="0" applyBorder="0" applyAlignment="0" applyProtection="0">
      <alignment vertical="center"/>
    </xf>
    <xf numFmtId="0" fontId="38" fillId="14" borderId="12" applyNumberFormat="0" applyAlignment="0" applyProtection="0">
      <alignment vertical="center"/>
    </xf>
    <xf numFmtId="0" fontId="39" fillId="14" borderId="8" applyNumberFormat="0" applyAlignment="0" applyProtection="0">
      <alignment vertical="center"/>
    </xf>
    <xf numFmtId="0" fontId="40" fillId="15" borderId="13" applyNumberFormat="0" applyAlignment="0" applyProtection="0">
      <alignment vertical="center"/>
    </xf>
    <xf numFmtId="0" fontId="26" fillId="16" borderId="0" applyNumberFormat="0" applyBorder="0" applyAlignment="0" applyProtection="0">
      <alignment vertical="center"/>
    </xf>
    <xf numFmtId="0" fontId="29" fillId="17" borderId="0" applyNumberFormat="0" applyBorder="0" applyAlignment="0" applyProtection="0">
      <alignment vertical="center"/>
    </xf>
    <xf numFmtId="0" fontId="41" fillId="0" borderId="14" applyNumberFormat="0" applyFill="0" applyAlignment="0" applyProtection="0">
      <alignment vertical="center"/>
    </xf>
    <xf numFmtId="0" fontId="42" fillId="0" borderId="15" applyNumberFormat="0" applyFill="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26" fillId="20" borderId="0" applyNumberFormat="0" applyBorder="0" applyAlignment="0" applyProtection="0">
      <alignment vertical="center"/>
    </xf>
    <xf numFmtId="0" fontId="29"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6" fillId="34" borderId="0" applyNumberFormat="0" applyBorder="0" applyAlignment="0" applyProtection="0">
      <alignment vertical="center"/>
    </xf>
    <xf numFmtId="0" fontId="29" fillId="35" borderId="0" applyNumberFormat="0" applyBorder="0" applyAlignment="0" applyProtection="0">
      <alignment vertical="center"/>
    </xf>
    <xf numFmtId="0" fontId="3" fillId="0" borderId="0">
      <alignment vertical="center"/>
    </xf>
    <xf numFmtId="0" fontId="18" fillId="0" borderId="0"/>
  </cellStyleXfs>
  <cellXfs count="201">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7" fontId="2" fillId="2" borderId="2" xfId="0" applyNumberFormat="1" applyFont="1" applyFill="1" applyBorder="1" applyAlignment="1" applyProtection="1">
      <alignment horizontal="center" vertical="center" wrapText="1"/>
    </xf>
    <xf numFmtId="177" fontId="2" fillId="2" borderId="3" xfId="0" applyNumberFormat="1" applyFont="1" applyFill="1" applyBorder="1" applyAlignment="1" applyProtection="1">
      <alignment horizontal="center" vertical="center" wrapText="1"/>
    </xf>
    <xf numFmtId="177"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8"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xf>
    <xf numFmtId="178" fontId="3" fillId="2" borderId="1" xfId="0" applyNumberFormat="1" applyFont="1" applyFill="1" applyBorder="1" applyAlignment="1" applyProtection="1">
      <alignment horizontal="center" vertical="center" wrapText="1"/>
    </xf>
    <xf numFmtId="177"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8"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xf>
    <xf numFmtId="178" fontId="5" fillId="3" borderId="1" xfId="0" applyNumberFormat="1" applyFont="1" applyFill="1" applyBorder="1" applyAlignment="1" applyProtection="1">
      <alignment horizontal="center" vertical="center" wrapText="1"/>
    </xf>
    <xf numFmtId="177"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8"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xf>
    <xf numFmtId="178" fontId="3" fillId="4" borderId="1" xfId="0" applyNumberFormat="1" applyFont="1" applyFill="1" applyBorder="1" applyAlignment="1" applyProtection="1">
      <alignment horizontal="center" vertical="center" wrapText="1"/>
    </xf>
    <xf numFmtId="177"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8"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center" vertical="center" wrapText="1"/>
    </xf>
    <xf numFmtId="177"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8"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8" fontId="5" fillId="4" borderId="1" xfId="0" applyNumberFormat="1" applyFont="1" applyFill="1" applyBorder="1" applyAlignment="1" applyProtection="1">
      <alignment horizontal="center" vertical="center" wrapText="1"/>
    </xf>
    <xf numFmtId="177"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9"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9" fontId="5" fillId="4" borderId="1" xfId="0" applyNumberFormat="1" applyFont="1" applyFill="1" applyBorder="1" applyAlignment="1" applyProtection="1">
      <alignment horizontal="center" vertical="center" wrapText="1"/>
    </xf>
    <xf numFmtId="179"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9"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8" fontId="5"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xf>
    <xf numFmtId="179" fontId="5" fillId="0" borderId="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7"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0" fillId="0" borderId="0" xfId="0" applyAlignment="1">
      <alignment vertical="center" wrapText="1"/>
    </xf>
    <xf numFmtId="0" fontId="9" fillId="2" borderId="0" xfId="0" applyNumberFormat="1" applyFont="1" applyFill="1" applyAlignment="1" applyProtection="1">
      <alignment horizontal="center" vertical="center" wrapText="1"/>
    </xf>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left" vertical="center" wrapText="1"/>
    </xf>
    <xf numFmtId="178" fontId="5" fillId="2" borderId="1" xfId="0" applyNumberFormat="1" applyFont="1" applyFill="1" applyBorder="1" applyAlignment="1" applyProtection="1">
      <alignment horizontal="center" vertical="center"/>
    </xf>
    <xf numFmtId="177" fontId="5" fillId="2" borderId="1" xfId="0" applyNumberFormat="1" applyFont="1" applyFill="1" applyBorder="1" applyAlignment="1" applyProtection="1">
      <alignment horizontal="center" vertical="center"/>
    </xf>
    <xf numFmtId="178" fontId="5" fillId="2" borderId="1" xfId="0" applyNumberFormat="1" applyFont="1" applyFill="1" applyBorder="1" applyAlignment="1" applyProtection="1">
      <alignment horizontal="center" vertical="center" wrapText="1"/>
    </xf>
    <xf numFmtId="177" fontId="5" fillId="2" borderId="2" xfId="0" applyNumberFormat="1" applyFont="1" applyFill="1" applyBorder="1" applyAlignment="1" applyProtection="1">
      <alignment horizontal="center" vertical="center"/>
    </xf>
    <xf numFmtId="10" fontId="5" fillId="3" borderId="1" xfId="0" applyNumberFormat="1" applyFont="1" applyFill="1" applyBorder="1" applyAlignment="1" applyProtection="1">
      <alignment horizontal="center" vertical="center"/>
    </xf>
    <xf numFmtId="179" fontId="3" fillId="4" borderId="1" xfId="0" applyNumberFormat="1" applyFont="1" applyFill="1" applyBorder="1" applyAlignment="1" applyProtection="1">
      <alignment horizontal="center" vertical="center"/>
    </xf>
    <xf numFmtId="10" fontId="3" fillId="4" borderId="1" xfId="0" applyNumberFormat="1" applyFont="1" applyFill="1" applyBorder="1" applyAlignment="1" applyProtection="1">
      <alignment horizontal="center" vertical="center"/>
    </xf>
    <xf numFmtId="10" fontId="3" fillId="0" borderId="1" xfId="0" applyNumberFormat="1" applyFont="1" applyFill="1" applyBorder="1" applyAlignment="1" applyProtection="1">
      <alignment horizontal="center" vertical="center"/>
    </xf>
    <xf numFmtId="179" fontId="3"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wrapText="1"/>
    </xf>
    <xf numFmtId="0" fontId="3" fillId="4" borderId="1" xfId="0" applyFont="1" applyFill="1" applyBorder="1" applyAlignment="1">
      <alignment horizontal="left" vertical="center" wrapText="1"/>
    </xf>
    <xf numFmtId="179" fontId="5" fillId="3" borderId="1" xfId="0" applyNumberFormat="1" applyFont="1" applyFill="1" applyBorder="1" applyAlignment="1" applyProtection="1">
      <alignment horizontal="center" vertical="center"/>
    </xf>
    <xf numFmtId="179"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wrapText="1"/>
    </xf>
    <xf numFmtId="10" fontId="5" fillId="4" borderId="1" xfId="0" applyNumberFormat="1" applyFont="1" applyFill="1" applyBorder="1" applyAlignment="1" applyProtection="1">
      <alignment horizontal="center" vertical="center" wrapText="1"/>
    </xf>
    <xf numFmtId="10" fontId="5" fillId="4" borderId="1" xfId="0" applyNumberFormat="1" applyFont="1" applyFill="1" applyBorder="1" applyAlignment="1" applyProtection="1">
      <alignment horizontal="left" vertical="center" wrapText="1"/>
    </xf>
    <xf numFmtId="10" fontId="3" fillId="2" borderId="1" xfId="0" applyNumberFormat="1" applyFont="1" applyFill="1" applyBorder="1" applyAlignment="1" applyProtection="1">
      <alignment horizontal="center" vertical="center"/>
    </xf>
    <xf numFmtId="10" fontId="3" fillId="2" borderId="1" xfId="0" applyNumberFormat="1" applyFont="1" applyFill="1" applyBorder="1" applyAlignment="1" applyProtection="1">
      <alignmen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0"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xf>
    <xf numFmtId="49" fontId="14"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4" fillId="0" borderId="1" xfId="0" applyFont="1" applyFill="1" applyBorder="1" applyAlignment="1">
      <alignment horizontal="left" vertical="center" wrapText="1" shrinkToFit="1"/>
    </xf>
    <xf numFmtId="0" fontId="14" fillId="0" borderId="1" xfId="0" applyNumberFormat="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0" fillId="0" borderId="0" xfId="0" applyNumberFormat="1" applyFont="1" applyFill="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0" borderId="1" xfId="11" applyNumberFormat="1" applyFont="1" applyFill="1" applyBorder="1" applyAlignment="1">
      <alignment horizontal="center" vertical="center" wrapText="1"/>
    </xf>
    <xf numFmtId="49" fontId="14" fillId="0" borderId="1" xfId="1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shrinkToFit="1"/>
    </xf>
    <xf numFmtId="177"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xf>
    <xf numFmtId="180" fontId="14"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49" fontId="14" fillId="0" borderId="1" xfId="11" applyNumberFormat="1" applyFont="1" applyFill="1" applyBorder="1" applyAlignment="1">
      <alignment horizontal="left" vertical="center" wrapText="1"/>
    </xf>
    <xf numFmtId="49" fontId="14" fillId="0" borderId="1" xfId="11" applyNumberFormat="1" applyFont="1" applyFill="1" applyBorder="1" applyAlignment="1" applyProtection="1">
      <alignment horizontal="left" vertical="center" wrapText="1"/>
    </xf>
    <xf numFmtId="0" fontId="14" fillId="0" borderId="4" xfId="0" applyFont="1" applyFill="1" applyBorder="1" applyAlignment="1" applyProtection="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pplyProtection="1">
      <alignment horizontal="left" vertical="center" wrapText="1"/>
    </xf>
    <xf numFmtId="0" fontId="14" fillId="0" borderId="1" xfId="11" applyNumberFormat="1" applyFont="1" applyFill="1" applyBorder="1" applyAlignment="1" applyProtection="1">
      <alignment horizontal="left" vertical="center" wrapText="1"/>
    </xf>
    <xf numFmtId="0" fontId="14"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left" vertical="center" wrapText="1"/>
    </xf>
    <xf numFmtId="0" fontId="18"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wrapText="1"/>
    </xf>
    <xf numFmtId="0" fontId="19" fillId="0" borderId="0" xfId="0" applyFont="1" applyAlignment="1">
      <alignment vertical="center" wrapText="1"/>
    </xf>
    <xf numFmtId="0" fontId="4" fillId="0" borderId="0" xfId="0" applyFont="1">
      <alignment vertical="center"/>
    </xf>
    <xf numFmtId="0" fontId="0" fillId="0" borderId="0" xfId="0" applyFont="1">
      <alignment vertical="center"/>
    </xf>
    <xf numFmtId="0" fontId="0" fillId="0" borderId="0" xfId="0" applyAlignment="1">
      <alignment horizontal="center" vertical="center"/>
    </xf>
    <xf numFmtId="0" fontId="20" fillId="0" borderId="0" xfId="0" applyFont="1" applyAlignment="1">
      <alignment horizontal="center" vertical="center"/>
    </xf>
    <xf numFmtId="0" fontId="21" fillId="0" borderId="1"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10" fontId="21" fillId="0" borderId="1" xfId="12"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9" fontId="5" fillId="0" borderId="1" xfId="12" applyNumberFormat="1"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vertical="center"/>
    </xf>
    <xf numFmtId="0" fontId="19" fillId="0" borderId="1" xfId="0" applyFont="1" applyBorder="1" applyAlignment="1">
      <alignment vertical="center" wrapText="1"/>
    </xf>
    <xf numFmtId="10" fontId="19"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3" fillId="0" borderId="2" xfId="0" applyNumberFormat="1" applyFont="1" applyFill="1" applyBorder="1" applyAlignment="1" applyProtection="1">
      <alignment vertical="center" wrapText="1"/>
    </xf>
    <xf numFmtId="0" fontId="4" fillId="0" borderId="1" xfId="0" applyNumberFormat="1" applyFont="1" applyBorder="1" applyAlignment="1">
      <alignment vertical="center"/>
    </xf>
    <xf numFmtId="0" fontId="4" fillId="0" borderId="1" xfId="0" applyFont="1" applyFill="1" applyBorder="1" applyAlignment="1">
      <alignment horizontal="center" vertical="center"/>
    </xf>
    <xf numFmtId="0" fontId="4" fillId="0" borderId="1" xfId="0" applyNumberFormat="1" applyFont="1" applyBorder="1" applyAlignment="1">
      <alignment vertical="center" wrapText="1"/>
    </xf>
    <xf numFmtId="0" fontId="19" fillId="0" borderId="4" xfId="0" applyFont="1" applyBorder="1" applyAlignment="1">
      <alignment horizontal="center" vertical="center" wrapText="1"/>
    </xf>
    <xf numFmtId="0" fontId="4" fillId="0" borderId="4" xfId="0" applyNumberFormat="1" applyFont="1" applyBorder="1" applyAlignment="1">
      <alignment vertical="center"/>
    </xf>
    <xf numFmtId="10" fontId="19" fillId="0" borderId="4" xfId="0" applyNumberFormat="1" applyFont="1" applyBorder="1" applyAlignment="1">
      <alignment horizontal="center" vertical="center" wrapText="1"/>
    </xf>
    <xf numFmtId="0" fontId="4" fillId="0" borderId="1" xfId="0" applyFont="1" applyBorder="1">
      <alignment vertical="center"/>
    </xf>
    <xf numFmtId="0" fontId="0" fillId="0" borderId="0" xfId="0" applyFont="1" applyAlignment="1">
      <alignment horizontal="center" vertical="center"/>
    </xf>
    <xf numFmtId="0" fontId="22" fillId="0" borderId="0"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horizontal="center" vertical="center" wrapText="1"/>
    </xf>
    <xf numFmtId="0" fontId="22" fillId="0" borderId="7"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24"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9" fillId="0" borderId="0" xfId="0" applyFont="1" applyAlignment="1">
      <alignment horizontal="center" vertical="center" wrapText="1"/>
    </xf>
    <xf numFmtId="0" fontId="4" fillId="0" borderId="1" xfId="0" applyFont="1" applyBorder="1" applyAlignment="1">
      <alignment horizontal="justify" vertical="center"/>
    </xf>
    <xf numFmtId="0" fontId="4" fillId="0" borderId="1" xfId="0" applyNumberFormat="1" applyFont="1" applyBorder="1" applyAlignment="1">
      <alignment horizontal="justify" vertical="center"/>
    </xf>
    <xf numFmtId="0" fontId="4" fillId="0" borderId="1" xfId="0" applyNumberFormat="1" applyFont="1" applyBorder="1" applyAlignment="1">
      <alignment horizontal="justify" vertical="center" wrapText="1"/>
    </xf>
    <xf numFmtId="0" fontId="25" fillId="0" borderId="1" xfId="0" applyFont="1" applyBorder="1" applyAlignment="1">
      <alignment horizontal="center" vertical="center" wrapText="1"/>
    </xf>
    <xf numFmtId="0" fontId="4" fillId="0" borderId="4" xfId="0" applyNumberFormat="1" applyFont="1" applyBorder="1" applyAlignment="1">
      <alignment horizontal="justify" vertical="center"/>
    </xf>
    <xf numFmtId="10" fontId="22" fillId="0" borderId="1" xfId="12"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0" fontId="25" fillId="0" borderId="1" xfId="0" applyNumberFormat="1" applyFont="1" applyBorder="1" applyAlignment="1">
      <alignment horizontal="center" vertical="center" wrapText="1"/>
    </xf>
    <xf numFmtId="0" fontId="25" fillId="0" borderId="1" xfId="0" applyFont="1" applyBorder="1" applyAlignment="1">
      <alignment horizontal="righ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25</xdr:col>
      <xdr:colOff>0</xdr:colOff>
      <xdr:row>15</xdr:row>
      <xdr:rowOff>0</xdr:rowOff>
    </xdr:from>
    <xdr:to>
      <xdr:col>25</xdr:col>
      <xdr:colOff>8890</xdr:colOff>
      <xdr:row>15</xdr:row>
      <xdr:rowOff>8890</xdr:rowOff>
    </xdr:to>
    <xdr:pic>
      <xdr:nvPicPr>
        <xdr:cNvPr id="2"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3"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4"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5"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6"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7"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8"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1"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2"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3"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4"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5"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6"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7"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8"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9"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20"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21"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22" name="图片框 1"/>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23" name="图片框 2"/>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24" name="图片框 3"/>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25" name="图片框 4"/>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26" name="图片框 1"/>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27" name="图片框 2"/>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28" name="图片框 3"/>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29" name="图片框 4"/>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30" name="图片框 1"/>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31" name="图片框 2"/>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32" name="图片框 3"/>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33" name="图片框 4"/>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34" name="图片框 1"/>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35" name="图片框 2"/>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36" name="图片框 3"/>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37" name="图片框 4"/>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38" name="图片框 1"/>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39" name="图片框 2"/>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40" name="图片框 3"/>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41" name="图片框 4"/>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42" name="图片框 1"/>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43" name="图片框 2"/>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44" name="图片框 3"/>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45" name="图片框 4"/>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46" name="图片框 1"/>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47" name="图片框 2"/>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48" name="图片框 3"/>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49" name="图片框 4"/>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0" name="图片框 1"/>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1" name="图片框 2"/>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2" name="图片框 3"/>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3" name="图片框 4"/>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4" name="图片框 1"/>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5" name="图片框 2"/>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6" name="图片框 3"/>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7" name="图片框 4"/>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8" name="图片框 1"/>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59" name="图片框 2"/>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60" name="图片框 3"/>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61" name="图片框 4"/>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62" name="图片框 1"/>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63" name="图片框 2"/>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64" name="图片框 3"/>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8890</xdr:rowOff>
    </xdr:to>
    <xdr:pic>
      <xdr:nvPicPr>
        <xdr:cNvPr id="65" name="图片框 4"/>
        <xdr:cNvPicPr>
          <a:picLocks noChangeAspect="1"/>
        </xdr:cNvPicPr>
      </xdr:nvPicPr>
      <xdr:blipFill>
        <a:blip r:embed="rId1"/>
        <a:stretch>
          <a:fillRect/>
        </a:stretch>
      </xdr:blipFill>
      <xdr:spPr>
        <a:xfrm>
          <a:off x="54300755" y="27292300"/>
          <a:ext cx="8890" cy="8890"/>
        </a:xfrm>
        <a:prstGeom prst="rect">
          <a:avLst/>
        </a:prstGeom>
        <a:noFill/>
        <a:ln w="9525">
          <a:noFill/>
        </a:ln>
      </xdr:spPr>
    </xdr:pic>
    <xdr:clientData/>
  </xdr:twoCellAnchor>
  <xdr:twoCellAnchor editAs="oneCell">
    <xdr:from>
      <xdr:col>32</xdr:col>
      <xdr:colOff>0</xdr:colOff>
      <xdr:row>15</xdr:row>
      <xdr:rowOff>0</xdr:rowOff>
    </xdr:from>
    <xdr:to>
      <xdr:col>32</xdr:col>
      <xdr:colOff>10160</xdr:colOff>
      <xdr:row>15</xdr:row>
      <xdr:rowOff>12065</xdr:rowOff>
    </xdr:to>
    <xdr:pic>
      <xdr:nvPicPr>
        <xdr:cNvPr id="66" name="图片框 1"/>
        <xdr:cNvPicPr>
          <a:picLocks noChangeAspect="1"/>
        </xdr:cNvPicPr>
      </xdr:nvPicPr>
      <xdr:blipFill>
        <a:blip r:embed="rId1"/>
        <a:stretch>
          <a:fillRect/>
        </a:stretch>
      </xdr:blipFill>
      <xdr:spPr>
        <a:xfrm>
          <a:off x="54300755" y="27292300"/>
          <a:ext cx="10160" cy="12065"/>
        </a:xfrm>
        <a:prstGeom prst="rect">
          <a:avLst/>
        </a:prstGeom>
        <a:noFill/>
        <a:ln w="9525">
          <a:noFill/>
        </a:ln>
      </xdr:spPr>
    </xdr:pic>
    <xdr:clientData/>
  </xdr:twoCellAnchor>
  <xdr:twoCellAnchor editAs="oneCell">
    <xdr:from>
      <xdr:col>32</xdr:col>
      <xdr:colOff>0</xdr:colOff>
      <xdr:row>15</xdr:row>
      <xdr:rowOff>0</xdr:rowOff>
    </xdr:from>
    <xdr:to>
      <xdr:col>32</xdr:col>
      <xdr:colOff>10160</xdr:colOff>
      <xdr:row>15</xdr:row>
      <xdr:rowOff>12065</xdr:rowOff>
    </xdr:to>
    <xdr:pic>
      <xdr:nvPicPr>
        <xdr:cNvPr id="67" name="图片框 2"/>
        <xdr:cNvPicPr>
          <a:picLocks noChangeAspect="1"/>
        </xdr:cNvPicPr>
      </xdr:nvPicPr>
      <xdr:blipFill>
        <a:blip r:embed="rId1"/>
        <a:stretch>
          <a:fillRect/>
        </a:stretch>
      </xdr:blipFill>
      <xdr:spPr>
        <a:xfrm>
          <a:off x="54300755" y="27292300"/>
          <a:ext cx="10160" cy="12065"/>
        </a:xfrm>
        <a:prstGeom prst="rect">
          <a:avLst/>
        </a:prstGeom>
        <a:noFill/>
        <a:ln w="9525">
          <a:noFill/>
        </a:ln>
      </xdr:spPr>
    </xdr:pic>
    <xdr:clientData/>
  </xdr:twoCellAnchor>
  <xdr:twoCellAnchor editAs="oneCell">
    <xdr:from>
      <xdr:col>32</xdr:col>
      <xdr:colOff>0</xdr:colOff>
      <xdr:row>15</xdr:row>
      <xdr:rowOff>0</xdr:rowOff>
    </xdr:from>
    <xdr:to>
      <xdr:col>32</xdr:col>
      <xdr:colOff>10160</xdr:colOff>
      <xdr:row>15</xdr:row>
      <xdr:rowOff>12065</xdr:rowOff>
    </xdr:to>
    <xdr:pic>
      <xdr:nvPicPr>
        <xdr:cNvPr id="68" name="图片框 3"/>
        <xdr:cNvPicPr>
          <a:picLocks noChangeAspect="1"/>
        </xdr:cNvPicPr>
      </xdr:nvPicPr>
      <xdr:blipFill>
        <a:blip r:embed="rId1"/>
        <a:stretch>
          <a:fillRect/>
        </a:stretch>
      </xdr:blipFill>
      <xdr:spPr>
        <a:xfrm>
          <a:off x="54300755" y="27292300"/>
          <a:ext cx="10160" cy="12065"/>
        </a:xfrm>
        <a:prstGeom prst="rect">
          <a:avLst/>
        </a:prstGeom>
        <a:noFill/>
        <a:ln w="9525">
          <a:noFill/>
        </a:ln>
      </xdr:spPr>
    </xdr:pic>
    <xdr:clientData/>
  </xdr:twoCellAnchor>
  <xdr:twoCellAnchor editAs="oneCell">
    <xdr:from>
      <xdr:col>32</xdr:col>
      <xdr:colOff>0</xdr:colOff>
      <xdr:row>15</xdr:row>
      <xdr:rowOff>0</xdr:rowOff>
    </xdr:from>
    <xdr:to>
      <xdr:col>32</xdr:col>
      <xdr:colOff>10160</xdr:colOff>
      <xdr:row>15</xdr:row>
      <xdr:rowOff>12065</xdr:rowOff>
    </xdr:to>
    <xdr:pic>
      <xdr:nvPicPr>
        <xdr:cNvPr id="69" name="图片框 4"/>
        <xdr:cNvPicPr>
          <a:picLocks noChangeAspect="1"/>
        </xdr:cNvPicPr>
      </xdr:nvPicPr>
      <xdr:blipFill>
        <a:blip r:embed="rId1"/>
        <a:stretch>
          <a:fillRect/>
        </a:stretch>
      </xdr:blipFill>
      <xdr:spPr>
        <a:xfrm>
          <a:off x="54300755" y="27292300"/>
          <a:ext cx="10160" cy="1206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70" name="图片框 1"/>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71" name="图片框 2"/>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72" name="图片框 3"/>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73" name="图片框 4"/>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74" name="图片框 1"/>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75" name="图片框 2"/>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76" name="图片框 3"/>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77" name="图片框 4"/>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78" name="图片框 1"/>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79" name="图片框 2"/>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80" name="图片框 3"/>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81" name="图片框 4"/>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82" name="图片框 1"/>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83" name="图片框 2"/>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84" name="图片框 3"/>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8890</xdr:colOff>
      <xdr:row>15</xdr:row>
      <xdr:rowOff>9525</xdr:rowOff>
    </xdr:to>
    <xdr:pic>
      <xdr:nvPicPr>
        <xdr:cNvPr id="85" name="图片框 4"/>
        <xdr:cNvPicPr>
          <a:picLocks noChangeAspect="1"/>
        </xdr:cNvPicPr>
      </xdr:nvPicPr>
      <xdr:blipFill>
        <a:blip r:embed="rId1">
          <a:lum/>
        </a:blip>
        <a:stretch>
          <a:fillRect/>
        </a:stretch>
      </xdr:blipFill>
      <xdr:spPr>
        <a:xfrm>
          <a:off x="54300755" y="27292300"/>
          <a:ext cx="8890" cy="9525"/>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86" name="图片框 1"/>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87" name="图片框 2"/>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88" name="图片框 3"/>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32</xdr:col>
      <xdr:colOff>0</xdr:colOff>
      <xdr:row>15</xdr:row>
      <xdr:rowOff>0</xdr:rowOff>
    </xdr:from>
    <xdr:to>
      <xdr:col>32</xdr:col>
      <xdr:colOff>9525</xdr:colOff>
      <xdr:row>15</xdr:row>
      <xdr:rowOff>11430</xdr:rowOff>
    </xdr:to>
    <xdr:pic>
      <xdr:nvPicPr>
        <xdr:cNvPr id="89" name="图片框 4"/>
        <xdr:cNvPicPr>
          <a:picLocks noChangeAspect="1"/>
        </xdr:cNvPicPr>
      </xdr:nvPicPr>
      <xdr:blipFill>
        <a:blip r:embed="rId1"/>
        <a:stretch>
          <a:fillRect/>
        </a:stretch>
      </xdr:blipFill>
      <xdr:spPr>
        <a:xfrm>
          <a:off x="54300755"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0"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1"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2"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3"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4"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5"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6"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7"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8"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99"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0"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1"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2"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3"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4"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5"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6" name="图片框 1"/>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7" name="图片框 2"/>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8" name="图片框 3"/>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8890</xdr:rowOff>
    </xdr:to>
    <xdr:pic>
      <xdr:nvPicPr>
        <xdr:cNvPr id="109" name="图片框 4"/>
        <xdr:cNvPicPr>
          <a:picLocks noChangeAspect="1"/>
        </xdr:cNvPicPr>
      </xdr:nvPicPr>
      <xdr:blipFill>
        <a:blip r:embed="rId1"/>
        <a:stretch>
          <a:fillRect/>
        </a:stretch>
      </xdr:blipFill>
      <xdr:spPr>
        <a:xfrm>
          <a:off x="42367200" y="27292300"/>
          <a:ext cx="8890" cy="8890"/>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110" name="图片框 1"/>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111" name="图片框 2"/>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112" name="图片框 3"/>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10160</xdr:colOff>
      <xdr:row>15</xdr:row>
      <xdr:rowOff>12065</xdr:rowOff>
    </xdr:to>
    <xdr:pic>
      <xdr:nvPicPr>
        <xdr:cNvPr id="113" name="图片框 4"/>
        <xdr:cNvPicPr>
          <a:picLocks noChangeAspect="1"/>
        </xdr:cNvPicPr>
      </xdr:nvPicPr>
      <xdr:blipFill>
        <a:blip r:embed="rId1"/>
        <a:stretch>
          <a:fillRect/>
        </a:stretch>
      </xdr:blipFill>
      <xdr:spPr>
        <a:xfrm>
          <a:off x="42367200" y="27292300"/>
          <a:ext cx="10160" cy="1206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14" name="图片框 1"/>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15" name="图片框 2"/>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16" name="图片框 3"/>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17" name="图片框 4"/>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18" name="图片框 1"/>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19" name="图片框 2"/>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20" name="图片框 3"/>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21" name="图片框 4"/>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2" name="图片框 1"/>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3" name="图片框 2"/>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4" name="图片框 3"/>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5" name="图片框 4"/>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6" name="图片框 1"/>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7" name="图片框 2"/>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8" name="图片框 3"/>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8890</xdr:colOff>
      <xdr:row>15</xdr:row>
      <xdr:rowOff>9525</xdr:rowOff>
    </xdr:to>
    <xdr:pic>
      <xdr:nvPicPr>
        <xdr:cNvPr id="129" name="图片框 4"/>
        <xdr:cNvPicPr>
          <a:picLocks noChangeAspect="1"/>
        </xdr:cNvPicPr>
      </xdr:nvPicPr>
      <xdr:blipFill>
        <a:blip r:embed="rId1">
          <a:lum/>
        </a:blip>
        <a:stretch>
          <a:fillRect/>
        </a:stretch>
      </xdr:blipFill>
      <xdr:spPr>
        <a:xfrm>
          <a:off x="42367200" y="27292300"/>
          <a:ext cx="8890" cy="9525"/>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30" name="图片框 1"/>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31" name="图片框 2"/>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32" name="图片框 3"/>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25</xdr:col>
      <xdr:colOff>0</xdr:colOff>
      <xdr:row>15</xdr:row>
      <xdr:rowOff>0</xdr:rowOff>
    </xdr:from>
    <xdr:to>
      <xdr:col>25</xdr:col>
      <xdr:colOff>9525</xdr:colOff>
      <xdr:row>15</xdr:row>
      <xdr:rowOff>11430</xdr:rowOff>
    </xdr:to>
    <xdr:pic>
      <xdr:nvPicPr>
        <xdr:cNvPr id="133" name="图片框 4"/>
        <xdr:cNvPicPr>
          <a:picLocks noChangeAspect="1"/>
        </xdr:cNvPicPr>
      </xdr:nvPicPr>
      <xdr:blipFill>
        <a:blip r:embed="rId1"/>
        <a:stretch>
          <a:fillRect/>
        </a:stretch>
      </xdr:blipFill>
      <xdr:spPr>
        <a:xfrm>
          <a:off x="42367200"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34" name="图片框 1"/>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35" name="图片框 2"/>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36" name="图片框 3"/>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37" name="图片框 4"/>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38" name="图片框 1"/>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39" name="图片框 2"/>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0" name="图片框 3"/>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1" name="图片框 4"/>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2" name="图片框 1"/>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3" name="图片框 2"/>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4" name="图片框 3"/>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5" name="图片框 4"/>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6" name="图片框 1"/>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7" name="图片框 2"/>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8" name="图片框 3"/>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49" name="图片框 4"/>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50" name="图片框 1"/>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51" name="图片框 2"/>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52" name="图片框 3"/>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8890</xdr:rowOff>
    </xdr:to>
    <xdr:pic>
      <xdr:nvPicPr>
        <xdr:cNvPr id="153" name="图片框 4"/>
        <xdr:cNvPicPr>
          <a:picLocks noChangeAspect="1"/>
        </xdr:cNvPicPr>
      </xdr:nvPicPr>
      <xdr:blipFill>
        <a:blip r:embed="rId1"/>
        <a:stretch>
          <a:fillRect/>
        </a:stretch>
      </xdr:blipFill>
      <xdr:spPr>
        <a:xfrm>
          <a:off x="44343955" y="27292300"/>
          <a:ext cx="8890" cy="8890"/>
        </a:xfrm>
        <a:prstGeom prst="rect">
          <a:avLst/>
        </a:prstGeom>
        <a:noFill/>
        <a:ln w="9525">
          <a:noFill/>
        </a:ln>
      </xdr:spPr>
    </xdr:pic>
    <xdr:clientData/>
  </xdr:twoCellAnchor>
  <xdr:twoCellAnchor editAs="oneCell">
    <xdr:from>
      <xdr:col>26</xdr:col>
      <xdr:colOff>0</xdr:colOff>
      <xdr:row>15</xdr:row>
      <xdr:rowOff>0</xdr:rowOff>
    </xdr:from>
    <xdr:to>
      <xdr:col>26</xdr:col>
      <xdr:colOff>10160</xdr:colOff>
      <xdr:row>15</xdr:row>
      <xdr:rowOff>12065</xdr:rowOff>
    </xdr:to>
    <xdr:pic>
      <xdr:nvPicPr>
        <xdr:cNvPr id="154" name="图片框 1"/>
        <xdr:cNvPicPr>
          <a:picLocks noChangeAspect="1"/>
        </xdr:cNvPicPr>
      </xdr:nvPicPr>
      <xdr:blipFill>
        <a:blip r:embed="rId1"/>
        <a:stretch>
          <a:fillRect/>
        </a:stretch>
      </xdr:blipFill>
      <xdr:spPr>
        <a:xfrm>
          <a:off x="44343955" y="27292300"/>
          <a:ext cx="10160" cy="12065"/>
        </a:xfrm>
        <a:prstGeom prst="rect">
          <a:avLst/>
        </a:prstGeom>
        <a:noFill/>
        <a:ln w="9525">
          <a:noFill/>
        </a:ln>
      </xdr:spPr>
    </xdr:pic>
    <xdr:clientData/>
  </xdr:twoCellAnchor>
  <xdr:twoCellAnchor editAs="oneCell">
    <xdr:from>
      <xdr:col>26</xdr:col>
      <xdr:colOff>0</xdr:colOff>
      <xdr:row>15</xdr:row>
      <xdr:rowOff>0</xdr:rowOff>
    </xdr:from>
    <xdr:to>
      <xdr:col>26</xdr:col>
      <xdr:colOff>10160</xdr:colOff>
      <xdr:row>15</xdr:row>
      <xdr:rowOff>12065</xdr:rowOff>
    </xdr:to>
    <xdr:pic>
      <xdr:nvPicPr>
        <xdr:cNvPr id="155" name="图片框 2"/>
        <xdr:cNvPicPr>
          <a:picLocks noChangeAspect="1"/>
        </xdr:cNvPicPr>
      </xdr:nvPicPr>
      <xdr:blipFill>
        <a:blip r:embed="rId1"/>
        <a:stretch>
          <a:fillRect/>
        </a:stretch>
      </xdr:blipFill>
      <xdr:spPr>
        <a:xfrm>
          <a:off x="44343955" y="27292300"/>
          <a:ext cx="10160" cy="12065"/>
        </a:xfrm>
        <a:prstGeom prst="rect">
          <a:avLst/>
        </a:prstGeom>
        <a:noFill/>
        <a:ln w="9525">
          <a:noFill/>
        </a:ln>
      </xdr:spPr>
    </xdr:pic>
    <xdr:clientData/>
  </xdr:twoCellAnchor>
  <xdr:twoCellAnchor editAs="oneCell">
    <xdr:from>
      <xdr:col>26</xdr:col>
      <xdr:colOff>0</xdr:colOff>
      <xdr:row>15</xdr:row>
      <xdr:rowOff>0</xdr:rowOff>
    </xdr:from>
    <xdr:to>
      <xdr:col>26</xdr:col>
      <xdr:colOff>10160</xdr:colOff>
      <xdr:row>15</xdr:row>
      <xdr:rowOff>12065</xdr:rowOff>
    </xdr:to>
    <xdr:pic>
      <xdr:nvPicPr>
        <xdr:cNvPr id="156" name="图片框 3"/>
        <xdr:cNvPicPr>
          <a:picLocks noChangeAspect="1"/>
        </xdr:cNvPicPr>
      </xdr:nvPicPr>
      <xdr:blipFill>
        <a:blip r:embed="rId1"/>
        <a:stretch>
          <a:fillRect/>
        </a:stretch>
      </xdr:blipFill>
      <xdr:spPr>
        <a:xfrm>
          <a:off x="44343955" y="27292300"/>
          <a:ext cx="10160" cy="12065"/>
        </a:xfrm>
        <a:prstGeom prst="rect">
          <a:avLst/>
        </a:prstGeom>
        <a:noFill/>
        <a:ln w="9525">
          <a:noFill/>
        </a:ln>
      </xdr:spPr>
    </xdr:pic>
    <xdr:clientData/>
  </xdr:twoCellAnchor>
  <xdr:twoCellAnchor editAs="oneCell">
    <xdr:from>
      <xdr:col>26</xdr:col>
      <xdr:colOff>0</xdr:colOff>
      <xdr:row>15</xdr:row>
      <xdr:rowOff>0</xdr:rowOff>
    </xdr:from>
    <xdr:to>
      <xdr:col>26</xdr:col>
      <xdr:colOff>10160</xdr:colOff>
      <xdr:row>15</xdr:row>
      <xdr:rowOff>12065</xdr:rowOff>
    </xdr:to>
    <xdr:pic>
      <xdr:nvPicPr>
        <xdr:cNvPr id="157" name="图片框 4"/>
        <xdr:cNvPicPr>
          <a:picLocks noChangeAspect="1"/>
        </xdr:cNvPicPr>
      </xdr:nvPicPr>
      <xdr:blipFill>
        <a:blip r:embed="rId1"/>
        <a:stretch>
          <a:fillRect/>
        </a:stretch>
      </xdr:blipFill>
      <xdr:spPr>
        <a:xfrm>
          <a:off x="44343955" y="27292300"/>
          <a:ext cx="10160" cy="1206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58" name="图片框 1"/>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59" name="图片框 2"/>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60" name="图片框 3"/>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61" name="图片框 4"/>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62" name="图片框 1"/>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63" name="图片框 2"/>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64" name="图片框 3"/>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65" name="图片框 4"/>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66" name="图片框 1"/>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67" name="图片框 2"/>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68" name="图片框 3"/>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69" name="图片框 4"/>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70" name="图片框 1"/>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71" name="图片框 2"/>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72" name="图片框 3"/>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8890</xdr:colOff>
      <xdr:row>15</xdr:row>
      <xdr:rowOff>9525</xdr:rowOff>
    </xdr:to>
    <xdr:pic>
      <xdr:nvPicPr>
        <xdr:cNvPr id="173" name="图片框 4"/>
        <xdr:cNvPicPr>
          <a:picLocks noChangeAspect="1"/>
        </xdr:cNvPicPr>
      </xdr:nvPicPr>
      <xdr:blipFill>
        <a:blip r:embed="rId1">
          <a:lum/>
        </a:blip>
        <a:stretch>
          <a:fillRect/>
        </a:stretch>
      </xdr:blipFill>
      <xdr:spPr>
        <a:xfrm>
          <a:off x="44343955" y="27292300"/>
          <a:ext cx="8890" cy="9525"/>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74" name="图片框 1"/>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75" name="图片框 2"/>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76" name="图片框 3"/>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26</xdr:col>
      <xdr:colOff>0</xdr:colOff>
      <xdr:row>15</xdr:row>
      <xdr:rowOff>0</xdr:rowOff>
    </xdr:from>
    <xdr:to>
      <xdr:col>26</xdr:col>
      <xdr:colOff>9525</xdr:colOff>
      <xdr:row>15</xdr:row>
      <xdr:rowOff>11430</xdr:rowOff>
    </xdr:to>
    <xdr:pic>
      <xdr:nvPicPr>
        <xdr:cNvPr id="177" name="图片框 4"/>
        <xdr:cNvPicPr>
          <a:picLocks noChangeAspect="1"/>
        </xdr:cNvPicPr>
      </xdr:nvPicPr>
      <xdr:blipFill>
        <a:blip r:embed="rId1"/>
        <a:stretch>
          <a:fillRect/>
        </a:stretch>
      </xdr:blipFill>
      <xdr:spPr>
        <a:xfrm>
          <a:off x="4434395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78" name="图片框 1"/>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79" name="图片框 2"/>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0" name="图片框 3"/>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1" name="图片框 4"/>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2" name="图片框 1"/>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3" name="图片框 2"/>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4" name="图片框 3"/>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5" name="图片框 4"/>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6" name="图片框 1"/>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7" name="图片框 2"/>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8" name="图片框 3"/>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89" name="图片框 4"/>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0" name="图片框 1"/>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1" name="图片框 2"/>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2" name="图片框 3"/>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3" name="图片框 4"/>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4" name="图片框 1"/>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5" name="图片框 2"/>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6" name="图片框 3"/>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8890</xdr:rowOff>
    </xdr:to>
    <xdr:pic>
      <xdr:nvPicPr>
        <xdr:cNvPr id="197" name="图片框 4"/>
        <xdr:cNvPicPr>
          <a:picLocks noChangeAspect="1"/>
        </xdr:cNvPicPr>
      </xdr:nvPicPr>
      <xdr:blipFill>
        <a:blip r:embed="rId1"/>
        <a:stretch>
          <a:fillRect/>
        </a:stretch>
      </xdr:blipFill>
      <xdr:spPr>
        <a:xfrm>
          <a:off x="46856015" y="27292300"/>
          <a:ext cx="8890" cy="8890"/>
        </a:xfrm>
        <a:prstGeom prst="rect">
          <a:avLst/>
        </a:prstGeom>
        <a:noFill/>
        <a:ln w="9525">
          <a:noFill/>
        </a:ln>
      </xdr:spPr>
    </xdr:pic>
    <xdr:clientData/>
  </xdr:twoCellAnchor>
  <xdr:twoCellAnchor editAs="oneCell">
    <xdr:from>
      <xdr:col>27</xdr:col>
      <xdr:colOff>0</xdr:colOff>
      <xdr:row>15</xdr:row>
      <xdr:rowOff>0</xdr:rowOff>
    </xdr:from>
    <xdr:to>
      <xdr:col>27</xdr:col>
      <xdr:colOff>10160</xdr:colOff>
      <xdr:row>15</xdr:row>
      <xdr:rowOff>12065</xdr:rowOff>
    </xdr:to>
    <xdr:pic>
      <xdr:nvPicPr>
        <xdr:cNvPr id="198" name="图片框 1"/>
        <xdr:cNvPicPr>
          <a:picLocks noChangeAspect="1"/>
        </xdr:cNvPicPr>
      </xdr:nvPicPr>
      <xdr:blipFill>
        <a:blip r:embed="rId1"/>
        <a:stretch>
          <a:fillRect/>
        </a:stretch>
      </xdr:blipFill>
      <xdr:spPr>
        <a:xfrm>
          <a:off x="46856015" y="27292300"/>
          <a:ext cx="10160" cy="12065"/>
        </a:xfrm>
        <a:prstGeom prst="rect">
          <a:avLst/>
        </a:prstGeom>
        <a:noFill/>
        <a:ln w="9525">
          <a:noFill/>
        </a:ln>
      </xdr:spPr>
    </xdr:pic>
    <xdr:clientData/>
  </xdr:twoCellAnchor>
  <xdr:twoCellAnchor editAs="oneCell">
    <xdr:from>
      <xdr:col>27</xdr:col>
      <xdr:colOff>0</xdr:colOff>
      <xdr:row>15</xdr:row>
      <xdr:rowOff>0</xdr:rowOff>
    </xdr:from>
    <xdr:to>
      <xdr:col>27</xdr:col>
      <xdr:colOff>10160</xdr:colOff>
      <xdr:row>15</xdr:row>
      <xdr:rowOff>12065</xdr:rowOff>
    </xdr:to>
    <xdr:pic>
      <xdr:nvPicPr>
        <xdr:cNvPr id="199" name="图片框 2"/>
        <xdr:cNvPicPr>
          <a:picLocks noChangeAspect="1"/>
        </xdr:cNvPicPr>
      </xdr:nvPicPr>
      <xdr:blipFill>
        <a:blip r:embed="rId1"/>
        <a:stretch>
          <a:fillRect/>
        </a:stretch>
      </xdr:blipFill>
      <xdr:spPr>
        <a:xfrm>
          <a:off x="46856015" y="27292300"/>
          <a:ext cx="10160" cy="12065"/>
        </a:xfrm>
        <a:prstGeom prst="rect">
          <a:avLst/>
        </a:prstGeom>
        <a:noFill/>
        <a:ln w="9525">
          <a:noFill/>
        </a:ln>
      </xdr:spPr>
    </xdr:pic>
    <xdr:clientData/>
  </xdr:twoCellAnchor>
  <xdr:twoCellAnchor editAs="oneCell">
    <xdr:from>
      <xdr:col>27</xdr:col>
      <xdr:colOff>0</xdr:colOff>
      <xdr:row>15</xdr:row>
      <xdr:rowOff>0</xdr:rowOff>
    </xdr:from>
    <xdr:to>
      <xdr:col>27</xdr:col>
      <xdr:colOff>10160</xdr:colOff>
      <xdr:row>15</xdr:row>
      <xdr:rowOff>12065</xdr:rowOff>
    </xdr:to>
    <xdr:pic>
      <xdr:nvPicPr>
        <xdr:cNvPr id="200" name="图片框 3"/>
        <xdr:cNvPicPr>
          <a:picLocks noChangeAspect="1"/>
        </xdr:cNvPicPr>
      </xdr:nvPicPr>
      <xdr:blipFill>
        <a:blip r:embed="rId1"/>
        <a:stretch>
          <a:fillRect/>
        </a:stretch>
      </xdr:blipFill>
      <xdr:spPr>
        <a:xfrm>
          <a:off x="46856015" y="27292300"/>
          <a:ext cx="10160" cy="12065"/>
        </a:xfrm>
        <a:prstGeom prst="rect">
          <a:avLst/>
        </a:prstGeom>
        <a:noFill/>
        <a:ln w="9525">
          <a:noFill/>
        </a:ln>
      </xdr:spPr>
    </xdr:pic>
    <xdr:clientData/>
  </xdr:twoCellAnchor>
  <xdr:twoCellAnchor editAs="oneCell">
    <xdr:from>
      <xdr:col>27</xdr:col>
      <xdr:colOff>0</xdr:colOff>
      <xdr:row>15</xdr:row>
      <xdr:rowOff>0</xdr:rowOff>
    </xdr:from>
    <xdr:to>
      <xdr:col>27</xdr:col>
      <xdr:colOff>10160</xdr:colOff>
      <xdr:row>15</xdr:row>
      <xdr:rowOff>12065</xdr:rowOff>
    </xdr:to>
    <xdr:pic>
      <xdr:nvPicPr>
        <xdr:cNvPr id="201" name="图片框 4"/>
        <xdr:cNvPicPr>
          <a:picLocks noChangeAspect="1"/>
        </xdr:cNvPicPr>
      </xdr:nvPicPr>
      <xdr:blipFill>
        <a:blip r:embed="rId1"/>
        <a:stretch>
          <a:fillRect/>
        </a:stretch>
      </xdr:blipFill>
      <xdr:spPr>
        <a:xfrm>
          <a:off x="46856015" y="27292300"/>
          <a:ext cx="10160" cy="1206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02" name="图片框 1"/>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03" name="图片框 2"/>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04" name="图片框 3"/>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05" name="图片框 4"/>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06" name="图片框 1"/>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07" name="图片框 2"/>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08" name="图片框 3"/>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09" name="图片框 4"/>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0" name="图片框 1"/>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1" name="图片框 2"/>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2" name="图片框 3"/>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3" name="图片框 4"/>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4" name="图片框 1"/>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5" name="图片框 2"/>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6" name="图片框 3"/>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8890</xdr:colOff>
      <xdr:row>15</xdr:row>
      <xdr:rowOff>9525</xdr:rowOff>
    </xdr:to>
    <xdr:pic>
      <xdr:nvPicPr>
        <xdr:cNvPr id="217" name="图片框 4"/>
        <xdr:cNvPicPr>
          <a:picLocks noChangeAspect="1"/>
        </xdr:cNvPicPr>
      </xdr:nvPicPr>
      <xdr:blipFill>
        <a:blip r:embed="rId1">
          <a:lum/>
        </a:blip>
        <a:stretch>
          <a:fillRect/>
        </a:stretch>
      </xdr:blipFill>
      <xdr:spPr>
        <a:xfrm>
          <a:off x="46856015" y="27292300"/>
          <a:ext cx="8890" cy="9525"/>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18" name="图片框 1"/>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19" name="图片框 2"/>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20" name="图片框 3"/>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27</xdr:col>
      <xdr:colOff>0</xdr:colOff>
      <xdr:row>15</xdr:row>
      <xdr:rowOff>0</xdr:rowOff>
    </xdr:from>
    <xdr:to>
      <xdr:col>27</xdr:col>
      <xdr:colOff>9525</xdr:colOff>
      <xdr:row>15</xdr:row>
      <xdr:rowOff>11430</xdr:rowOff>
    </xdr:to>
    <xdr:pic>
      <xdr:nvPicPr>
        <xdr:cNvPr id="221" name="图片框 4"/>
        <xdr:cNvPicPr>
          <a:picLocks noChangeAspect="1"/>
        </xdr:cNvPicPr>
      </xdr:nvPicPr>
      <xdr:blipFill>
        <a:blip r:embed="rId1"/>
        <a:stretch>
          <a:fillRect/>
        </a:stretch>
      </xdr:blipFill>
      <xdr:spPr>
        <a:xfrm>
          <a:off x="46856015" y="27292300"/>
          <a:ext cx="9525" cy="11430"/>
        </a:xfrm>
        <a:prstGeom prst="rect">
          <a:avLst/>
        </a:prstGeom>
        <a:noFill/>
        <a:ln w="9525">
          <a:noFill/>
        </a:ln>
      </xdr:spPr>
    </xdr:pic>
    <xdr:clientData/>
  </xdr:twoCellAnchor>
  <xdr:twoCellAnchor editAs="oneCell">
    <xdr:from>
      <xdr:col>7</xdr:col>
      <xdr:colOff>0</xdr:colOff>
      <xdr:row>28</xdr:row>
      <xdr:rowOff>0</xdr:rowOff>
    </xdr:from>
    <xdr:to>
      <xdr:col>7</xdr:col>
      <xdr:colOff>79375</xdr:colOff>
      <xdr:row>28</xdr:row>
      <xdr:rowOff>688975</xdr:rowOff>
    </xdr:to>
    <xdr:sp>
      <xdr:nvSpPr>
        <xdr:cNvPr id="222"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23"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24"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25"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26"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27"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28"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29"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30"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28</xdr:row>
      <xdr:rowOff>0</xdr:rowOff>
    </xdr:from>
    <xdr:to>
      <xdr:col>7</xdr:col>
      <xdr:colOff>79375</xdr:colOff>
      <xdr:row>28</xdr:row>
      <xdr:rowOff>688975</xdr:rowOff>
    </xdr:to>
    <xdr:sp>
      <xdr:nvSpPr>
        <xdr:cNvPr id="231" name="Text Box 9540"/>
        <xdr:cNvSpPr txBox="1"/>
      </xdr:nvSpPr>
      <xdr:spPr>
        <a:xfrm>
          <a:off x="13194665" y="46304200"/>
          <a:ext cx="79375" cy="68897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2"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3"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4"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5"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6"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7"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8"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39"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0"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1"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2"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3"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4"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5"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6"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7"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8"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49"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50"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100</xdr:row>
      <xdr:rowOff>0</xdr:rowOff>
    </xdr:from>
    <xdr:to>
      <xdr:col>7</xdr:col>
      <xdr:colOff>79375</xdr:colOff>
      <xdr:row>100</xdr:row>
      <xdr:rowOff>616585</xdr:rowOff>
    </xdr:to>
    <xdr:sp>
      <xdr:nvSpPr>
        <xdr:cNvPr id="251" name="Text Box 9540"/>
        <xdr:cNvSpPr txBox="1"/>
      </xdr:nvSpPr>
      <xdr:spPr>
        <a:xfrm>
          <a:off x="13194665" y="137731500"/>
          <a:ext cx="79375" cy="61658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2"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3"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4"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5"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6"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7"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8"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59"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60"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56</xdr:row>
      <xdr:rowOff>0</xdr:rowOff>
    </xdr:from>
    <xdr:to>
      <xdr:col>7</xdr:col>
      <xdr:colOff>79375</xdr:colOff>
      <xdr:row>57</xdr:row>
      <xdr:rowOff>307975</xdr:rowOff>
    </xdr:to>
    <xdr:sp>
      <xdr:nvSpPr>
        <xdr:cNvPr id="261" name="Text Box 9540"/>
        <xdr:cNvSpPr txBox="1"/>
      </xdr:nvSpPr>
      <xdr:spPr>
        <a:xfrm>
          <a:off x="13194665" y="956691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2"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3"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4"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5"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6"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7"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8"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69"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0"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1"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2"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3"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4"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5"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6"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7"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8"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79"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0"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1"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2"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3"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4"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5"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6"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7"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8"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89"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0"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1"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2"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3"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4"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5"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6"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7"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8"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299"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0"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1"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2"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3"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4"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5"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6"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7"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8"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09"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0"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1"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2"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3"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4"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5"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6"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7"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8"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19"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0"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1"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2"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3"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4"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5"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6"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7"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8"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29"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30"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22</xdr:row>
      <xdr:rowOff>0</xdr:rowOff>
    </xdr:from>
    <xdr:to>
      <xdr:col>7</xdr:col>
      <xdr:colOff>79375</xdr:colOff>
      <xdr:row>22</xdr:row>
      <xdr:rowOff>688975</xdr:rowOff>
    </xdr:to>
    <xdr:sp>
      <xdr:nvSpPr>
        <xdr:cNvPr id="331" name="Text Box 9540"/>
        <xdr:cNvSpPr txBox="1"/>
      </xdr:nvSpPr>
      <xdr:spPr>
        <a:xfrm>
          <a:off x="13194665" y="369443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2"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3"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4"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5"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6"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7"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8"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39"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0"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1"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2"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3"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4"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5"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6"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7"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8"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49"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50"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18</xdr:row>
      <xdr:rowOff>0</xdr:rowOff>
    </xdr:from>
    <xdr:to>
      <xdr:col>7</xdr:col>
      <xdr:colOff>79375</xdr:colOff>
      <xdr:row>18</xdr:row>
      <xdr:rowOff>688975</xdr:rowOff>
    </xdr:to>
    <xdr:sp>
      <xdr:nvSpPr>
        <xdr:cNvPr id="351" name="Text Box 9540"/>
        <xdr:cNvSpPr txBox="1"/>
      </xdr:nvSpPr>
      <xdr:spPr>
        <a:xfrm>
          <a:off x="13194665" y="287401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2"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3"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4"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5"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6"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7"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8"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59"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0"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1"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2"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3"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4"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5"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6"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7"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8"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69"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70"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19</xdr:row>
      <xdr:rowOff>0</xdr:rowOff>
    </xdr:from>
    <xdr:to>
      <xdr:col>7</xdr:col>
      <xdr:colOff>79375</xdr:colOff>
      <xdr:row>19</xdr:row>
      <xdr:rowOff>688975</xdr:rowOff>
    </xdr:to>
    <xdr:sp>
      <xdr:nvSpPr>
        <xdr:cNvPr id="371" name="Text Box 9540"/>
        <xdr:cNvSpPr txBox="1"/>
      </xdr:nvSpPr>
      <xdr:spPr>
        <a:xfrm>
          <a:off x="13194665" y="298323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2"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3"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4"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5"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6"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7"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8"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79"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80"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81"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82"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83"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84"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85"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95</xdr:row>
      <xdr:rowOff>688975</xdr:rowOff>
    </xdr:to>
    <xdr:sp>
      <xdr:nvSpPr>
        <xdr:cNvPr id="386" name="Text Box 9540"/>
        <xdr:cNvSpPr txBox="1"/>
      </xdr:nvSpPr>
      <xdr:spPr>
        <a:xfrm>
          <a:off x="13194665" y="1258189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87"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88"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89"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0"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1"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2"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3"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4"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5"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6"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7"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8"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399"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0"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1"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2"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3"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4"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5"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6"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7"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8"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09"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10"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11"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12"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13"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14"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15"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110</xdr:row>
      <xdr:rowOff>0</xdr:rowOff>
    </xdr:from>
    <xdr:to>
      <xdr:col>7</xdr:col>
      <xdr:colOff>79375</xdr:colOff>
      <xdr:row>110</xdr:row>
      <xdr:rowOff>688975</xdr:rowOff>
    </xdr:to>
    <xdr:sp>
      <xdr:nvSpPr>
        <xdr:cNvPr id="416" name="Text Box 9540"/>
        <xdr:cNvSpPr txBox="1"/>
      </xdr:nvSpPr>
      <xdr:spPr>
        <a:xfrm>
          <a:off x="13194665" y="1550670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17"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18"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19"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0"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1"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2"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3"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4"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5"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6"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7"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8"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29"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30"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31"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32"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33"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34"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35"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13</xdr:row>
      <xdr:rowOff>0</xdr:rowOff>
    </xdr:from>
    <xdr:to>
      <xdr:col>7</xdr:col>
      <xdr:colOff>79375</xdr:colOff>
      <xdr:row>13</xdr:row>
      <xdr:rowOff>688975</xdr:rowOff>
    </xdr:to>
    <xdr:sp>
      <xdr:nvSpPr>
        <xdr:cNvPr id="436" name="Text Box 9540"/>
        <xdr:cNvSpPr txBox="1"/>
      </xdr:nvSpPr>
      <xdr:spPr>
        <a:xfrm>
          <a:off x="13194665" y="179451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34</xdr:row>
      <xdr:rowOff>688975</xdr:rowOff>
    </xdr:to>
    <xdr:sp>
      <xdr:nvSpPr>
        <xdr:cNvPr id="437" name="Text Box 9540"/>
        <xdr:cNvSpPr txBox="1"/>
      </xdr:nvSpPr>
      <xdr:spPr>
        <a:xfrm>
          <a:off x="13194665" y="58483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34</xdr:row>
      <xdr:rowOff>688975</xdr:rowOff>
    </xdr:to>
    <xdr:sp>
      <xdr:nvSpPr>
        <xdr:cNvPr id="438" name="Text Box 9540"/>
        <xdr:cNvSpPr txBox="1"/>
      </xdr:nvSpPr>
      <xdr:spPr>
        <a:xfrm>
          <a:off x="13194665" y="58483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34</xdr:row>
      <xdr:rowOff>688975</xdr:rowOff>
    </xdr:to>
    <xdr:sp>
      <xdr:nvSpPr>
        <xdr:cNvPr id="439" name="Text Box 9540"/>
        <xdr:cNvSpPr txBox="1"/>
      </xdr:nvSpPr>
      <xdr:spPr>
        <a:xfrm>
          <a:off x="13194665" y="58483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34</xdr:row>
      <xdr:rowOff>688975</xdr:rowOff>
    </xdr:to>
    <xdr:sp>
      <xdr:nvSpPr>
        <xdr:cNvPr id="440" name="Text Box 9540"/>
        <xdr:cNvSpPr txBox="1"/>
      </xdr:nvSpPr>
      <xdr:spPr>
        <a:xfrm>
          <a:off x="13194665" y="58483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34</xdr:row>
      <xdr:rowOff>688975</xdr:rowOff>
    </xdr:to>
    <xdr:sp>
      <xdr:nvSpPr>
        <xdr:cNvPr id="441" name="Text Box 9540"/>
        <xdr:cNvSpPr txBox="1"/>
      </xdr:nvSpPr>
      <xdr:spPr>
        <a:xfrm>
          <a:off x="13194665" y="58483500"/>
          <a:ext cx="79375"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2"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3"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4"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5"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6"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7"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8"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49"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50" name="Text Box 9540"/>
        <xdr:cNvSpPr txBox="1"/>
      </xdr:nvSpPr>
      <xdr:spPr>
        <a:xfrm>
          <a:off x="13194665" y="91249500"/>
          <a:ext cx="78740" cy="688975"/>
        </a:xfrm>
        <a:prstGeom prst="rect">
          <a:avLst/>
        </a:prstGeom>
        <a:noFill/>
        <a:ln w="9525">
          <a:noFill/>
        </a:ln>
      </xdr:spPr>
    </xdr:sp>
    <xdr:clientData/>
  </xdr:twoCellAnchor>
  <xdr:twoCellAnchor editAs="oneCell">
    <xdr:from>
      <xdr:col>7</xdr:col>
      <xdr:colOff>0</xdr:colOff>
      <xdr:row>54</xdr:row>
      <xdr:rowOff>0</xdr:rowOff>
    </xdr:from>
    <xdr:to>
      <xdr:col>7</xdr:col>
      <xdr:colOff>78740</xdr:colOff>
      <xdr:row>54</xdr:row>
      <xdr:rowOff>688975</xdr:rowOff>
    </xdr:to>
    <xdr:sp>
      <xdr:nvSpPr>
        <xdr:cNvPr id="451" name="Text Box 9540"/>
        <xdr:cNvSpPr txBox="1"/>
      </xdr:nvSpPr>
      <xdr:spPr>
        <a:xfrm>
          <a:off x="13194665" y="91249500"/>
          <a:ext cx="78740" cy="6889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62"/>
  <sheetViews>
    <sheetView view="pageBreakPreview" zoomScaleNormal="80" workbookViewId="0">
      <selection activeCell="E18" sqref="E18"/>
    </sheetView>
  </sheetViews>
  <sheetFormatPr defaultColWidth="8.89166666666667" defaultRowHeight="13.5"/>
  <cols>
    <col min="1" max="1" width="8" style="160" customWidth="1"/>
    <col min="2" max="2" width="24.775" customWidth="1"/>
    <col min="3" max="3" width="6" style="160" customWidth="1"/>
    <col min="4" max="4" width="11.1083333333333" style="160" customWidth="1"/>
    <col min="5" max="5" width="7.225" style="160" customWidth="1"/>
    <col min="6" max="6" width="12" style="160" customWidth="1"/>
    <col min="7" max="7" width="11.775" style="160" customWidth="1"/>
    <col min="8" max="8" width="10.775" style="160" customWidth="1"/>
    <col min="9" max="9" width="11.4416666666667" style="160" customWidth="1"/>
    <col min="10" max="10" width="6.05833333333333" style="160" customWidth="1"/>
    <col min="11" max="11" width="8" style="160" customWidth="1"/>
    <col min="12" max="12" width="24.775" style="160" customWidth="1"/>
    <col min="13" max="13" width="6" style="160" customWidth="1"/>
    <col min="14" max="14" width="11.1083333333333" style="160" customWidth="1"/>
    <col min="15" max="15" width="7.225" style="160" customWidth="1"/>
    <col min="16" max="16" width="12" style="160" customWidth="1"/>
    <col min="17" max="17" width="11.775" style="160" customWidth="1"/>
    <col min="18" max="18" width="10.775" style="160" customWidth="1"/>
    <col min="19" max="19" width="11.4416666666667" style="160" customWidth="1"/>
    <col min="20" max="32" width="8.8" hidden="1" customWidth="1"/>
    <col min="33" max="16371" width="8.8"/>
  </cols>
  <sheetData>
    <row r="1" ht="37" customHeight="1" spans="1:19">
      <c r="A1" s="161" t="s">
        <v>0</v>
      </c>
      <c r="B1" s="161"/>
      <c r="C1" s="161"/>
      <c r="D1" s="161"/>
      <c r="E1" s="161"/>
      <c r="F1" s="161"/>
      <c r="G1" s="161"/>
      <c r="H1" s="161"/>
      <c r="I1" s="161"/>
      <c r="J1" s="161"/>
      <c r="K1" s="161"/>
      <c r="L1" s="161"/>
      <c r="M1" s="161"/>
      <c r="N1" s="161"/>
      <c r="O1" s="161"/>
      <c r="P1" s="161"/>
      <c r="Q1" s="161"/>
      <c r="R1" s="161"/>
      <c r="S1" s="161"/>
    </row>
    <row r="2" s="155" customFormat="1" ht="14.25" spans="1:19">
      <c r="A2" s="162" t="s">
        <v>1</v>
      </c>
      <c r="B2" s="162" t="s">
        <v>2</v>
      </c>
      <c r="C2" s="162" t="s">
        <v>3</v>
      </c>
      <c r="D2" s="163" t="s">
        <v>4</v>
      </c>
      <c r="E2" s="162"/>
      <c r="F2" s="162" t="s">
        <v>5</v>
      </c>
      <c r="G2" s="164"/>
      <c r="H2" s="165" t="s">
        <v>6</v>
      </c>
      <c r="I2" s="166"/>
      <c r="J2" s="183"/>
      <c r="K2" s="184" t="s">
        <v>1</v>
      </c>
      <c r="L2" s="184" t="s">
        <v>2</v>
      </c>
      <c r="M2" s="184" t="s">
        <v>3</v>
      </c>
      <c r="N2" s="185" t="s">
        <v>4</v>
      </c>
      <c r="O2" s="184"/>
      <c r="P2" s="184" t="s">
        <v>5</v>
      </c>
      <c r="Q2" s="196"/>
      <c r="R2" s="197" t="s">
        <v>6</v>
      </c>
      <c r="S2" s="198"/>
    </row>
    <row r="3" s="155" customFormat="1" ht="42.75" spans="1:19">
      <c r="A3" s="162"/>
      <c r="B3" s="162"/>
      <c r="C3" s="165"/>
      <c r="D3" s="162" t="s">
        <v>7</v>
      </c>
      <c r="E3" s="166" t="s">
        <v>8</v>
      </c>
      <c r="F3" s="162" t="s">
        <v>9</v>
      </c>
      <c r="G3" s="164" t="s">
        <v>10</v>
      </c>
      <c r="H3" s="162" t="s">
        <v>11</v>
      </c>
      <c r="I3" s="186" t="s">
        <v>12</v>
      </c>
      <c r="J3" s="183"/>
      <c r="K3" s="184"/>
      <c r="L3" s="184"/>
      <c r="M3" s="184"/>
      <c r="N3" s="184" t="s">
        <v>7</v>
      </c>
      <c r="O3" s="184" t="s">
        <v>8</v>
      </c>
      <c r="P3" s="184" t="s">
        <v>9</v>
      </c>
      <c r="Q3" s="186" t="s">
        <v>10</v>
      </c>
      <c r="R3" s="184" t="s">
        <v>11</v>
      </c>
      <c r="S3" s="186" t="s">
        <v>12</v>
      </c>
    </row>
    <row r="4" s="156" customFormat="1" ht="40" customHeight="1" spans="1:31">
      <c r="A4" s="167"/>
      <c r="B4" s="167" t="s">
        <v>11</v>
      </c>
      <c r="C4" s="167"/>
      <c r="D4" s="167"/>
      <c r="E4" s="167"/>
      <c r="F4" s="167"/>
      <c r="G4" s="168" t="e">
        <f>F4/$F$4</f>
        <v>#DIV/0!</v>
      </c>
      <c r="H4" s="167"/>
      <c r="I4" s="167"/>
      <c r="J4" s="187"/>
      <c r="K4" s="188" t="s">
        <v>13</v>
      </c>
      <c r="L4" s="189" t="s">
        <v>14</v>
      </c>
      <c r="M4" s="188"/>
      <c r="N4" s="188"/>
      <c r="O4" s="169"/>
      <c r="P4" s="188"/>
      <c r="Q4" s="172" t="e">
        <f>P4/$F$4</f>
        <v>#DIV/0!</v>
      </c>
      <c r="R4" s="169"/>
      <c r="S4" s="169"/>
      <c r="U4" s="167">
        <f>U5+U45+U61+AE26+AE30+AE50+AE59+AE60</f>
        <v>0</v>
      </c>
      <c r="AE4" s="188">
        <f>SUM(AE5:AE13)</f>
        <v>0</v>
      </c>
    </row>
    <row r="5" s="157" customFormat="1" ht="28" customHeight="1" spans="1:21">
      <c r="A5" s="169" t="s">
        <v>15</v>
      </c>
      <c r="B5" s="170" t="s">
        <v>16</v>
      </c>
      <c r="C5" s="171"/>
      <c r="D5" s="171"/>
      <c r="E5" s="169"/>
      <c r="F5" s="171"/>
      <c r="G5" s="172" t="e">
        <f t="shared" ref="G5:G36" si="0">F5/$F$4</f>
        <v>#DIV/0!</v>
      </c>
      <c r="H5" s="169"/>
      <c r="I5" s="169"/>
      <c r="J5" s="190"/>
      <c r="K5" s="169">
        <v>1</v>
      </c>
      <c r="L5" s="191" t="s">
        <v>17</v>
      </c>
      <c r="M5" s="169"/>
      <c r="N5" s="169"/>
      <c r="O5" s="169"/>
      <c r="P5" s="169"/>
      <c r="Q5" s="172"/>
      <c r="R5" s="169"/>
      <c r="S5" s="169"/>
      <c r="U5" s="171">
        <f>U6+U21+U26+U32+U37+U42</f>
        <v>0</v>
      </c>
    </row>
    <row r="6" s="157" customFormat="1" ht="28" customHeight="1" spans="1:21">
      <c r="A6" s="169" t="s">
        <v>13</v>
      </c>
      <c r="B6" s="170" t="s">
        <v>18</v>
      </c>
      <c r="C6" s="171"/>
      <c r="D6" s="171"/>
      <c r="E6" s="169"/>
      <c r="F6" s="171"/>
      <c r="G6" s="172" t="e">
        <f t="shared" si="0"/>
        <v>#DIV/0!</v>
      </c>
      <c r="H6" s="169"/>
      <c r="I6" s="169"/>
      <c r="J6" s="190"/>
      <c r="K6" s="169">
        <v>2</v>
      </c>
      <c r="L6" s="192" t="s">
        <v>19</v>
      </c>
      <c r="M6" s="169"/>
      <c r="N6" s="169"/>
      <c r="O6" s="169" t="s">
        <v>20</v>
      </c>
      <c r="P6" s="169"/>
      <c r="Q6" s="172" t="e">
        <f>P6/$F$4</f>
        <v>#DIV/0!</v>
      </c>
      <c r="R6" s="169"/>
      <c r="S6" s="169"/>
      <c r="U6" s="171">
        <f>SUM(U7:U20)</f>
        <v>0</v>
      </c>
    </row>
    <row r="7" s="157" customFormat="1" ht="28" customHeight="1" spans="1:19">
      <c r="A7" s="169">
        <v>1</v>
      </c>
      <c r="B7" s="170" t="s">
        <v>21</v>
      </c>
      <c r="C7" s="169"/>
      <c r="D7" s="169"/>
      <c r="E7" s="169" t="s">
        <v>22</v>
      </c>
      <c r="F7" s="173"/>
      <c r="G7" s="172" t="e">
        <f t="shared" si="0"/>
        <v>#DIV/0!</v>
      </c>
      <c r="H7" s="169"/>
      <c r="I7" s="169"/>
      <c r="J7" s="190"/>
      <c r="K7" s="169">
        <v>3</v>
      </c>
      <c r="L7" s="192" t="s">
        <v>23</v>
      </c>
      <c r="M7" s="169"/>
      <c r="N7" s="169"/>
      <c r="O7" s="169" t="s">
        <v>20</v>
      </c>
      <c r="P7" s="169"/>
      <c r="Q7" s="172" t="e">
        <f>P7/$F$4</f>
        <v>#DIV/0!</v>
      </c>
      <c r="R7" s="169"/>
      <c r="S7" s="169"/>
    </row>
    <row r="8" s="157" customFormat="1" ht="28" customHeight="1" spans="1:19">
      <c r="A8" s="169">
        <v>2</v>
      </c>
      <c r="B8" s="174" t="s">
        <v>24</v>
      </c>
      <c r="C8" s="169"/>
      <c r="D8" s="169"/>
      <c r="E8" s="169" t="s">
        <v>25</v>
      </c>
      <c r="F8" s="169"/>
      <c r="G8" s="172" t="e">
        <f t="shared" si="0"/>
        <v>#DIV/0!</v>
      </c>
      <c r="H8" s="169"/>
      <c r="I8" s="169"/>
      <c r="J8" s="190"/>
      <c r="K8" s="169">
        <v>4</v>
      </c>
      <c r="L8" s="192" t="s">
        <v>26</v>
      </c>
      <c r="M8" s="169"/>
      <c r="N8" s="169"/>
      <c r="O8" s="169" t="s">
        <v>20</v>
      </c>
      <c r="P8" s="169"/>
      <c r="Q8" s="172" t="e">
        <f>P8/$F$4</f>
        <v>#DIV/0!</v>
      </c>
      <c r="R8" s="169"/>
      <c r="S8" s="169"/>
    </row>
    <row r="9" s="157" customFormat="1" ht="28" customHeight="1" spans="1:19">
      <c r="A9" s="169">
        <v>3</v>
      </c>
      <c r="B9" s="174" t="s">
        <v>27</v>
      </c>
      <c r="C9" s="169"/>
      <c r="D9" s="169"/>
      <c r="E9" s="169" t="s">
        <v>28</v>
      </c>
      <c r="F9" s="169"/>
      <c r="G9" s="172" t="e">
        <f t="shared" si="0"/>
        <v>#DIV/0!</v>
      </c>
      <c r="H9" s="169"/>
      <c r="I9" s="169"/>
      <c r="J9" s="190"/>
      <c r="K9" s="169">
        <v>5</v>
      </c>
      <c r="L9" s="193" t="s">
        <v>29</v>
      </c>
      <c r="M9" s="169"/>
      <c r="N9" s="169"/>
      <c r="O9" s="169"/>
      <c r="P9" s="169"/>
      <c r="Q9" s="172"/>
      <c r="R9" s="169"/>
      <c r="S9" s="169"/>
    </row>
    <row r="10" s="157" customFormat="1" ht="28" customHeight="1" spans="1:19">
      <c r="A10" s="169">
        <v>4</v>
      </c>
      <c r="B10" s="174" t="s">
        <v>30</v>
      </c>
      <c r="C10" s="169"/>
      <c r="D10" s="169"/>
      <c r="E10" s="169" t="s">
        <v>22</v>
      </c>
      <c r="F10" s="169"/>
      <c r="G10" s="172" t="e">
        <f t="shared" si="0"/>
        <v>#DIV/0!</v>
      </c>
      <c r="H10" s="169"/>
      <c r="I10" s="169"/>
      <c r="J10" s="190"/>
      <c r="K10" s="169">
        <v>6</v>
      </c>
      <c r="L10" s="193" t="s">
        <v>31</v>
      </c>
      <c r="M10" s="169"/>
      <c r="N10" s="169"/>
      <c r="O10" s="169"/>
      <c r="P10" s="169"/>
      <c r="Q10" s="172"/>
      <c r="R10" s="169"/>
      <c r="S10" s="169"/>
    </row>
    <row r="11" s="157" customFormat="1" ht="28" customHeight="1" spans="1:19">
      <c r="A11" s="169">
        <v>5</v>
      </c>
      <c r="B11" s="175" t="s">
        <v>32</v>
      </c>
      <c r="C11" s="169"/>
      <c r="D11" s="169"/>
      <c r="E11" s="169" t="s">
        <v>33</v>
      </c>
      <c r="F11" s="169"/>
      <c r="G11" s="172" t="e">
        <f t="shared" si="0"/>
        <v>#DIV/0!</v>
      </c>
      <c r="H11" s="169"/>
      <c r="I11" s="169"/>
      <c r="J11" s="190"/>
      <c r="K11" s="169">
        <v>7</v>
      </c>
      <c r="L11" s="193" t="s">
        <v>34</v>
      </c>
      <c r="M11" s="169"/>
      <c r="N11" s="169"/>
      <c r="O11" s="169" t="s">
        <v>28</v>
      </c>
      <c r="P11" s="169"/>
      <c r="Q11" s="172" t="e">
        <f>P11/$F$4</f>
        <v>#DIV/0!</v>
      </c>
      <c r="R11" s="169"/>
      <c r="S11" s="169"/>
    </row>
    <row r="12" s="157" customFormat="1" ht="28" customHeight="1" spans="1:19">
      <c r="A12" s="169">
        <v>6</v>
      </c>
      <c r="B12" s="174" t="s">
        <v>35</v>
      </c>
      <c r="C12" s="169"/>
      <c r="D12" s="169"/>
      <c r="E12" s="169" t="s">
        <v>25</v>
      </c>
      <c r="F12" s="176"/>
      <c r="G12" s="172" t="e">
        <f t="shared" si="0"/>
        <v>#DIV/0!</v>
      </c>
      <c r="H12" s="169"/>
      <c r="I12" s="169"/>
      <c r="J12" s="190"/>
      <c r="K12" s="169">
        <v>8</v>
      </c>
      <c r="L12" s="192" t="s">
        <v>36</v>
      </c>
      <c r="M12" s="169"/>
      <c r="N12" s="169"/>
      <c r="O12" s="169"/>
      <c r="P12" s="169"/>
      <c r="Q12" s="172"/>
      <c r="R12" s="169"/>
      <c r="S12" s="169"/>
    </row>
    <row r="13" s="157" customFormat="1" ht="28" customHeight="1" spans="1:19">
      <c r="A13" s="169">
        <v>7</v>
      </c>
      <c r="B13" s="174" t="s">
        <v>37</v>
      </c>
      <c r="C13" s="169"/>
      <c r="D13" s="169"/>
      <c r="E13" s="169" t="s">
        <v>25</v>
      </c>
      <c r="F13" s="169"/>
      <c r="G13" s="172" t="e">
        <f t="shared" si="0"/>
        <v>#DIV/0!</v>
      </c>
      <c r="H13" s="169"/>
      <c r="I13" s="169"/>
      <c r="J13" s="190"/>
      <c r="K13" s="169">
        <v>9</v>
      </c>
      <c r="L13" s="192" t="s">
        <v>38</v>
      </c>
      <c r="M13" s="169"/>
      <c r="N13" s="169"/>
      <c r="O13" s="169" t="s">
        <v>39</v>
      </c>
      <c r="P13" s="169"/>
      <c r="Q13" s="172" t="e">
        <f>P13/$F$4</f>
        <v>#DIV/0!</v>
      </c>
      <c r="R13" s="169"/>
      <c r="S13" s="169"/>
    </row>
    <row r="14" s="157" customFormat="1" ht="28" customHeight="1" spans="1:31">
      <c r="A14" s="169">
        <v>8</v>
      </c>
      <c r="B14" s="174" t="s">
        <v>40</v>
      </c>
      <c r="C14" s="169"/>
      <c r="D14" s="169"/>
      <c r="E14" s="169" t="s">
        <v>41</v>
      </c>
      <c r="F14" s="169"/>
      <c r="G14" s="172" t="e">
        <f t="shared" si="0"/>
        <v>#DIV/0!</v>
      </c>
      <c r="H14" s="169"/>
      <c r="I14" s="169"/>
      <c r="J14" s="190"/>
      <c r="K14" s="169" t="s">
        <v>42</v>
      </c>
      <c r="L14" s="192" t="s">
        <v>43</v>
      </c>
      <c r="M14" s="169"/>
      <c r="N14" s="169"/>
      <c r="O14" s="169"/>
      <c r="P14" s="169"/>
      <c r="Q14" s="172" t="e">
        <f>P14/$F$4</f>
        <v>#DIV/0!</v>
      </c>
      <c r="R14" s="169"/>
      <c r="S14" s="169"/>
      <c r="AE14" s="169">
        <f>SUM(AE15:AE18)</f>
        <v>0</v>
      </c>
    </row>
    <row r="15" s="157" customFormat="1" ht="28" customHeight="1" spans="1:19">
      <c r="A15" s="169">
        <v>9</v>
      </c>
      <c r="B15" s="174" t="s">
        <v>44</v>
      </c>
      <c r="C15" s="169"/>
      <c r="D15" s="169"/>
      <c r="E15" s="169" t="s">
        <v>45</v>
      </c>
      <c r="F15" s="169"/>
      <c r="G15" s="172" t="e">
        <f t="shared" si="0"/>
        <v>#DIV/0!</v>
      </c>
      <c r="H15" s="169"/>
      <c r="I15" s="169"/>
      <c r="J15" s="190"/>
      <c r="K15" s="169">
        <v>1</v>
      </c>
      <c r="L15" s="192" t="s">
        <v>46</v>
      </c>
      <c r="M15" s="169"/>
      <c r="N15" s="169"/>
      <c r="O15" s="169"/>
      <c r="P15" s="169"/>
      <c r="Q15" s="172"/>
      <c r="R15" s="169"/>
      <c r="S15" s="169"/>
    </row>
    <row r="16" s="157" customFormat="1" ht="28" customHeight="1" spans="1:19">
      <c r="A16" s="169">
        <v>10</v>
      </c>
      <c r="B16" s="174" t="s">
        <v>47</v>
      </c>
      <c r="C16" s="169"/>
      <c r="D16" s="169"/>
      <c r="E16" s="169" t="s">
        <v>28</v>
      </c>
      <c r="F16" s="169"/>
      <c r="G16" s="172" t="e">
        <f t="shared" si="0"/>
        <v>#DIV/0!</v>
      </c>
      <c r="H16" s="169"/>
      <c r="I16" s="169"/>
      <c r="J16" s="190"/>
      <c r="K16" s="169">
        <v>2</v>
      </c>
      <c r="L16" s="192" t="s">
        <v>48</v>
      </c>
      <c r="M16" s="169"/>
      <c r="N16" s="169"/>
      <c r="O16" s="169" t="s">
        <v>49</v>
      </c>
      <c r="P16" s="173"/>
      <c r="Q16" s="172" t="e">
        <f>P16/$F$4</f>
        <v>#DIV/0!</v>
      </c>
      <c r="R16" s="169"/>
      <c r="S16" s="169"/>
    </row>
    <row r="17" s="157" customFormat="1" ht="28" customHeight="1" spans="1:19">
      <c r="A17" s="169">
        <v>11</v>
      </c>
      <c r="B17" s="175" t="s">
        <v>50</v>
      </c>
      <c r="C17" s="169"/>
      <c r="D17" s="169"/>
      <c r="E17" s="169" t="s">
        <v>22</v>
      </c>
      <c r="F17" s="169"/>
      <c r="G17" s="172" t="e">
        <f t="shared" si="0"/>
        <v>#DIV/0!</v>
      </c>
      <c r="H17" s="169"/>
      <c r="I17" s="169"/>
      <c r="J17" s="190"/>
      <c r="K17" s="169">
        <v>3</v>
      </c>
      <c r="L17" s="192" t="s">
        <v>51</v>
      </c>
      <c r="M17" s="169"/>
      <c r="N17" s="169"/>
      <c r="O17" s="169" t="s">
        <v>52</v>
      </c>
      <c r="P17" s="169"/>
      <c r="Q17" s="172" t="e">
        <f>P17/$F$4</f>
        <v>#DIV/0!</v>
      </c>
      <c r="R17" s="169"/>
      <c r="S17" s="169"/>
    </row>
    <row r="18" s="157" customFormat="1" ht="28" customHeight="1" spans="1:19">
      <c r="A18" s="169">
        <v>12</v>
      </c>
      <c r="B18" s="175" t="s">
        <v>53</v>
      </c>
      <c r="C18" s="169"/>
      <c r="D18" s="173"/>
      <c r="E18" s="169" t="s">
        <v>22</v>
      </c>
      <c r="F18" s="169"/>
      <c r="G18" s="172" t="e">
        <f t="shared" si="0"/>
        <v>#DIV/0!</v>
      </c>
      <c r="H18" s="173"/>
      <c r="I18" s="173"/>
      <c r="J18" s="190"/>
      <c r="K18" s="169">
        <v>4</v>
      </c>
      <c r="L18" s="192" t="s">
        <v>54</v>
      </c>
      <c r="M18" s="169"/>
      <c r="N18" s="169"/>
      <c r="O18" s="169"/>
      <c r="P18" s="169"/>
      <c r="Q18" s="172"/>
      <c r="R18" s="169"/>
      <c r="S18" s="169"/>
    </row>
    <row r="19" s="157" customFormat="1" ht="28" customHeight="1" spans="1:31">
      <c r="A19" s="169">
        <v>13</v>
      </c>
      <c r="B19" s="175" t="s">
        <v>55</v>
      </c>
      <c r="C19" s="169"/>
      <c r="D19" s="169"/>
      <c r="E19" s="169" t="s">
        <v>28</v>
      </c>
      <c r="F19" s="169"/>
      <c r="G19" s="172" t="e">
        <f t="shared" si="0"/>
        <v>#DIV/0!</v>
      </c>
      <c r="H19" s="169"/>
      <c r="I19" s="169"/>
      <c r="J19" s="190"/>
      <c r="K19" s="169" t="s">
        <v>56</v>
      </c>
      <c r="L19" s="192" t="s">
        <v>57</v>
      </c>
      <c r="M19" s="169"/>
      <c r="N19" s="169"/>
      <c r="O19" s="169"/>
      <c r="P19" s="169"/>
      <c r="Q19" s="172"/>
      <c r="R19" s="169"/>
      <c r="S19" s="169"/>
      <c r="AE19" s="169">
        <f>SUM(AE20:AE25)</f>
        <v>0</v>
      </c>
    </row>
    <row r="20" s="157" customFormat="1" ht="28" customHeight="1" spans="1:19">
      <c r="A20" s="169">
        <v>14</v>
      </c>
      <c r="B20" s="175" t="s">
        <v>58</v>
      </c>
      <c r="C20" s="169"/>
      <c r="D20" s="169"/>
      <c r="E20" s="169"/>
      <c r="F20" s="169"/>
      <c r="G20" s="172"/>
      <c r="H20" s="169"/>
      <c r="I20" s="169"/>
      <c r="J20" s="190"/>
      <c r="K20" s="169">
        <v>1</v>
      </c>
      <c r="L20" s="192" t="s">
        <v>59</v>
      </c>
      <c r="M20" s="169"/>
      <c r="N20" s="169"/>
      <c r="O20" s="169"/>
      <c r="P20" s="169"/>
      <c r="Q20" s="172"/>
      <c r="R20" s="169"/>
      <c r="S20" s="169"/>
    </row>
    <row r="21" s="157" customFormat="1" ht="28" customHeight="1" spans="1:21">
      <c r="A21" s="169" t="s">
        <v>42</v>
      </c>
      <c r="B21" s="175" t="s">
        <v>60</v>
      </c>
      <c r="C21" s="171"/>
      <c r="D21" s="171"/>
      <c r="E21" s="169"/>
      <c r="F21" s="171"/>
      <c r="G21" s="172" t="e">
        <f t="shared" si="0"/>
        <v>#DIV/0!</v>
      </c>
      <c r="H21" s="169"/>
      <c r="I21" s="169"/>
      <c r="J21" s="190"/>
      <c r="K21" s="169">
        <v>2</v>
      </c>
      <c r="L21" s="192" t="s">
        <v>61</v>
      </c>
      <c r="M21" s="169"/>
      <c r="N21" s="169"/>
      <c r="O21" s="169"/>
      <c r="P21" s="169"/>
      <c r="Q21" s="172"/>
      <c r="R21" s="169"/>
      <c r="S21" s="169"/>
      <c r="U21" s="171">
        <f>SUM(U22:U25)</f>
        <v>0</v>
      </c>
    </row>
    <row r="22" s="157" customFormat="1" ht="28" customHeight="1" spans="1:19">
      <c r="A22" s="169">
        <v>1</v>
      </c>
      <c r="B22" s="177" t="s">
        <v>62</v>
      </c>
      <c r="C22" s="169"/>
      <c r="D22" s="169"/>
      <c r="E22" s="169" t="s">
        <v>63</v>
      </c>
      <c r="F22" s="169"/>
      <c r="G22" s="172" t="e">
        <f t="shared" si="0"/>
        <v>#DIV/0!</v>
      </c>
      <c r="H22" s="169"/>
      <c r="I22" s="169"/>
      <c r="J22" s="190"/>
      <c r="K22" s="169">
        <v>3</v>
      </c>
      <c r="L22" s="193" t="s">
        <v>64</v>
      </c>
      <c r="M22" s="169"/>
      <c r="N22" s="169"/>
      <c r="O22" s="169"/>
      <c r="P22" s="169"/>
      <c r="Q22" s="172"/>
      <c r="R22" s="169"/>
      <c r="S22" s="169"/>
    </row>
    <row r="23" s="157" customFormat="1" ht="28" customHeight="1" spans="1:19">
      <c r="A23" s="169">
        <v>2</v>
      </c>
      <c r="B23" s="175" t="s">
        <v>65</v>
      </c>
      <c r="C23" s="169"/>
      <c r="D23" s="169"/>
      <c r="E23" s="169"/>
      <c r="F23" s="169"/>
      <c r="G23" s="172"/>
      <c r="H23" s="169"/>
      <c r="I23" s="169"/>
      <c r="J23" s="190"/>
      <c r="K23" s="169">
        <v>4</v>
      </c>
      <c r="L23" s="192" t="s">
        <v>66</v>
      </c>
      <c r="M23" s="169"/>
      <c r="N23" s="169"/>
      <c r="O23" s="169"/>
      <c r="P23" s="169"/>
      <c r="Q23" s="172"/>
      <c r="R23" s="169"/>
      <c r="S23" s="169"/>
    </row>
    <row r="24" s="157" customFormat="1" ht="28" customHeight="1" spans="1:19">
      <c r="A24" s="169">
        <v>3</v>
      </c>
      <c r="B24" s="175" t="s">
        <v>67</v>
      </c>
      <c r="C24" s="169"/>
      <c r="D24" s="169"/>
      <c r="E24" s="169" t="s">
        <v>63</v>
      </c>
      <c r="F24" s="169"/>
      <c r="G24" s="172" t="e">
        <f t="shared" si="0"/>
        <v>#DIV/0!</v>
      </c>
      <c r="H24" s="169"/>
      <c r="I24" s="169"/>
      <c r="J24" s="190"/>
      <c r="K24" s="169">
        <v>5</v>
      </c>
      <c r="L24" s="192" t="s">
        <v>68</v>
      </c>
      <c r="M24" s="169"/>
      <c r="N24" s="169"/>
      <c r="O24" s="169"/>
      <c r="P24" s="169"/>
      <c r="Q24" s="172"/>
      <c r="R24" s="169"/>
      <c r="S24" s="169"/>
    </row>
    <row r="25" s="157" customFormat="1" ht="28" customHeight="1" spans="1:19">
      <c r="A25" s="169">
        <v>4</v>
      </c>
      <c r="B25" s="175" t="s">
        <v>69</v>
      </c>
      <c r="C25" s="169"/>
      <c r="D25" s="169"/>
      <c r="E25" s="169"/>
      <c r="F25" s="169"/>
      <c r="G25" s="172"/>
      <c r="H25" s="169"/>
      <c r="I25" s="169"/>
      <c r="J25" s="190"/>
      <c r="K25" s="169">
        <v>6</v>
      </c>
      <c r="L25" s="193" t="s">
        <v>70</v>
      </c>
      <c r="M25" s="169"/>
      <c r="N25" s="169"/>
      <c r="O25" s="169"/>
      <c r="P25" s="169"/>
      <c r="Q25" s="172"/>
      <c r="R25" s="169"/>
      <c r="S25" s="169"/>
    </row>
    <row r="26" s="157" customFormat="1" ht="28" customHeight="1" spans="1:31">
      <c r="A26" s="169" t="s">
        <v>56</v>
      </c>
      <c r="B26" s="175" t="s">
        <v>71</v>
      </c>
      <c r="C26" s="171"/>
      <c r="D26" s="171"/>
      <c r="E26" s="169"/>
      <c r="F26" s="171"/>
      <c r="G26" s="172" t="e">
        <f t="shared" si="0"/>
        <v>#DIV/0!</v>
      </c>
      <c r="H26" s="169"/>
      <c r="I26" s="169"/>
      <c r="J26" s="190"/>
      <c r="K26" s="169" t="s">
        <v>72</v>
      </c>
      <c r="L26" s="192" t="s">
        <v>73</v>
      </c>
      <c r="M26" s="169"/>
      <c r="N26" s="169"/>
      <c r="O26" s="169"/>
      <c r="P26" s="169"/>
      <c r="Q26" s="172"/>
      <c r="R26" s="169"/>
      <c r="S26" s="169"/>
      <c r="U26" s="171">
        <f>SUM(U27:U31)</f>
        <v>0</v>
      </c>
      <c r="AE26" s="169">
        <f>SUM(AE27:AE29)</f>
        <v>0</v>
      </c>
    </row>
    <row r="27" s="157" customFormat="1" ht="28" customHeight="1" spans="1:19">
      <c r="A27" s="169">
        <v>1</v>
      </c>
      <c r="B27" s="175" t="s">
        <v>74</v>
      </c>
      <c r="C27" s="169"/>
      <c r="D27" s="169"/>
      <c r="E27" s="169" t="s">
        <v>20</v>
      </c>
      <c r="F27" s="169"/>
      <c r="G27" s="172" t="e">
        <f t="shared" si="0"/>
        <v>#DIV/0!</v>
      </c>
      <c r="H27" s="169"/>
      <c r="I27" s="169"/>
      <c r="J27" s="190"/>
      <c r="K27" s="169">
        <v>1</v>
      </c>
      <c r="L27" s="192" t="s">
        <v>75</v>
      </c>
      <c r="M27" s="169"/>
      <c r="N27" s="169"/>
      <c r="O27" s="169"/>
      <c r="P27" s="169"/>
      <c r="Q27" s="172"/>
      <c r="R27" s="169"/>
      <c r="S27" s="169"/>
    </row>
    <row r="28" s="157" customFormat="1" ht="28" customHeight="1" spans="1:19">
      <c r="A28" s="169">
        <v>2</v>
      </c>
      <c r="B28" s="175" t="s">
        <v>76</v>
      </c>
      <c r="C28" s="169"/>
      <c r="D28" s="169"/>
      <c r="E28" s="169" t="s">
        <v>20</v>
      </c>
      <c r="F28" s="169"/>
      <c r="G28" s="172" t="e">
        <f t="shared" si="0"/>
        <v>#DIV/0!</v>
      </c>
      <c r="H28" s="169"/>
      <c r="I28" s="169"/>
      <c r="J28" s="190"/>
      <c r="K28" s="169">
        <v>2</v>
      </c>
      <c r="L28" s="192" t="s">
        <v>77</v>
      </c>
      <c r="M28" s="169"/>
      <c r="N28" s="169"/>
      <c r="O28" s="169"/>
      <c r="P28" s="169"/>
      <c r="Q28" s="172"/>
      <c r="R28" s="169"/>
      <c r="S28" s="169"/>
    </row>
    <row r="29" s="157" customFormat="1" ht="28" customHeight="1" spans="1:19">
      <c r="A29" s="169">
        <v>3</v>
      </c>
      <c r="B29" s="174" t="s">
        <v>78</v>
      </c>
      <c r="C29" s="169"/>
      <c r="D29" s="169"/>
      <c r="E29" s="169" t="s">
        <v>22</v>
      </c>
      <c r="F29" s="169"/>
      <c r="G29" s="172" t="e">
        <f t="shared" si="0"/>
        <v>#DIV/0!</v>
      </c>
      <c r="H29" s="169"/>
      <c r="I29" s="169"/>
      <c r="J29" s="190"/>
      <c r="K29" s="169">
        <v>3</v>
      </c>
      <c r="L29" s="192" t="s">
        <v>79</v>
      </c>
      <c r="M29" s="169"/>
      <c r="N29" s="169"/>
      <c r="O29" s="169"/>
      <c r="P29" s="169"/>
      <c r="Q29" s="172"/>
      <c r="R29" s="169"/>
      <c r="S29" s="169"/>
    </row>
    <row r="30" s="157" customFormat="1" ht="28" customHeight="1" spans="1:31">
      <c r="A30" s="169">
        <v>4</v>
      </c>
      <c r="B30" s="174" t="s">
        <v>80</v>
      </c>
      <c r="C30" s="169"/>
      <c r="D30" s="169"/>
      <c r="E30" s="169" t="s">
        <v>81</v>
      </c>
      <c r="F30" s="169"/>
      <c r="G30" s="172" t="e">
        <f t="shared" si="0"/>
        <v>#DIV/0!</v>
      </c>
      <c r="H30" s="169"/>
      <c r="I30" s="169"/>
      <c r="J30" s="190"/>
      <c r="K30" s="169" t="s">
        <v>82</v>
      </c>
      <c r="L30" s="192" t="s">
        <v>83</v>
      </c>
      <c r="M30" s="169"/>
      <c r="N30" s="169"/>
      <c r="O30" s="169"/>
      <c r="P30" s="169"/>
      <c r="Q30" s="172" t="e">
        <f>P30/$F$4</f>
        <v>#DIV/0!</v>
      </c>
      <c r="R30" s="169"/>
      <c r="S30" s="169"/>
      <c r="AE30" s="169">
        <f>AE31+AE33+AE37+AE44</f>
        <v>0</v>
      </c>
    </row>
    <row r="31" s="157" customFormat="1" ht="28" customHeight="1" spans="1:31">
      <c r="A31" s="169">
        <v>6</v>
      </c>
      <c r="B31" s="175" t="s">
        <v>84</v>
      </c>
      <c r="C31" s="169"/>
      <c r="D31" s="169"/>
      <c r="E31" s="169" t="s">
        <v>28</v>
      </c>
      <c r="F31" s="169"/>
      <c r="G31" s="172" t="e">
        <f t="shared" si="0"/>
        <v>#DIV/0!</v>
      </c>
      <c r="H31" s="169"/>
      <c r="I31" s="169"/>
      <c r="J31" s="190"/>
      <c r="K31" s="169" t="s">
        <v>13</v>
      </c>
      <c r="L31" s="192" t="s">
        <v>85</v>
      </c>
      <c r="M31" s="169"/>
      <c r="N31" s="169"/>
      <c r="O31" s="169"/>
      <c r="P31" s="169"/>
      <c r="Q31" s="172"/>
      <c r="R31" s="169"/>
      <c r="S31" s="169"/>
      <c r="AE31" s="169">
        <f>SUM(AE32)</f>
        <v>0</v>
      </c>
    </row>
    <row r="32" s="157" customFormat="1" ht="28" customHeight="1" spans="1:21">
      <c r="A32" s="169" t="s">
        <v>86</v>
      </c>
      <c r="B32" s="175" t="s">
        <v>87</v>
      </c>
      <c r="C32" s="171"/>
      <c r="D32" s="171"/>
      <c r="E32" s="169"/>
      <c r="F32" s="171"/>
      <c r="G32" s="172"/>
      <c r="H32" s="169"/>
      <c r="I32" s="169"/>
      <c r="J32" s="190"/>
      <c r="K32" s="169">
        <v>1</v>
      </c>
      <c r="L32" s="192" t="s">
        <v>88</v>
      </c>
      <c r="M32" s="169"/>
      <c r="N32" s="169"/>
      <c r="O32" s="169"/>
      <c r="P32" s="169"/>
      <c r="Q32" s="172"/>
      <c r="R32" s="169"/>
      <c r="S32" s="169"/>
      <c r="U32" s="171">
        <f>SUM(U33:U36)</f>
        <v>0</v>
      </c>
    </row>
    <row r="33" s="157" customFormat="1" ht="28" customHeight="1" spans="1:31">
      <c r="A33" s="169">
        <v>1</v>
      </c>
      <c r="B33" s="175" t="s">
        <v>89</v>
      </c>
      <c r="C33" s="169"/>
      <c r="D33" s="169"/>
      <c r="E33" s="169"/>
      <c r="F33" s="169"/>
      <c r="G33" s="172"/>
      <c r="H33" s="169"/>
      <c r="I33" s="169"/>
      <c r="J33" s="190"/>
      <c r="K33" s="169" t="s">
        <v>42</v>
      </c>
      <c r="L33" s="192" t="s">
        <v>90</v>
      </c>
      <c r="M33" s="169"/>
      <c r="N33" s="169"/>
      <c r="O33" s="169"/>
      <c r="P33" s="169"/>
      <c r="Q33" s="172" t="e">
        <f>P33/$F$4</f>
        <v>#DIV/0!</v>
      </c>
      <c r="R33" s="169"/>
      <c r="S33" s="169"/>
      <c r="AE33" s="169">
        <f>SUM(AE34:AE36)</f>
        <v>0</v>
      </c>
    </row>
    <row r="34" s="157" customFormat="1" ht="28" customHeight="1" spans="1:19">
      <c r="A34" s="169">
        <v>2</v>
      </c>
      <c r="B34" s="175" t="s">
        <v>91</v>
      </c>
      <c r="C34" s="169"/>
      <c r="D34" s="169"/>
      <c r="E34" s="169"/>
      <c r="F34" s="169"/>
      <c r="G34" s="172"/>
      <c r="H34" s="169"/>
      <c r="I34" s="169"/>
      <c r="J34" s="190"/>
      <c r="K34" s="169">
        <v>1</v>
      </c>
      <c r="L34" s="192" t="s">
        <v>92</v>
      </c>
      <c r="M34" s="169"/>
      <c r="N34" s="169"/>
      <c r="O34" s="169" t="s">
        <v>93</v>
      </c>
      <c r="P34" s="169"/>
      <c r="Q34" s="172" t="e">
        <f>P34/$F$4</f>
        <v>#DIV/0!</v>
      </c>
      <c r="R34" s="169"/>
      <c r="S34" s="169"/>
    </row>
    <row r="35" s="157" customFormat="1" ht="28" customHeight="1" spans="1:19">
      <c r="A35" s="169">
        <v>3</v>
      </c>
      <c r="B35" s="175" t="s">
        <v>94</v>
      </c>
      <c r="C35" s="169"/>
      <c r="D35" s="169"/>
      <c r="E35" s="169"/>
      <c r="F35" s="169"/>
      <c r="G35" s="172"/>
      <c r="H35" s="169"/>
      <c r="I35" s="169"/>
      <c r="J35" s="190"/>
      <c r="K35" s="169">
        <v>2</v>
      </c>
      <c r="L35" s="192" t="s">
        <v>95</v>
      </c>
      <c r="M35" s="169"/>
      <c r="N35" s="169"/>
      <c r="O35" s="169"/>
      <c r="P35" s="169"/>
      <c r="Q35" s="172"/>
      <c r="R35" s="169"/>
      <c r="S35" s="169"/>
    </row>
    <row r="36" s="157" customFormat="1" ht="28" customHeight="1" spans="1:19">
      <c r="A36" s="169">
        <v>4</v>
      </c>
      <c r="B36" s="175" t="s">
        <v>96</v>
      </c>
      <c r="C36" s="169"/>
      <c r="D36" s="169"/>
      <c r="E36" s="169"/>
      <c r="F36" s="169"/>
      <c r="G36" s="172"/>
      <c r="H36" s="169"/>
      <c r="I36" s="169"/>
      <c r="J36" s="190"/>
      <c r="K36" s="169">
        <v>3</v>
      </c>
      <c r="L36" s="192" t="s">
        <v>97</v>
      </c>
      <c r="M36" s="169"/>
      <c r="N36" s="169"/>
      <c r="O36" s="169"/>
      <c r="P36" s="169"/>
      <c r="Q36" s="172"/>
      <c r="R36" s="169"/>
      <c r="S36" s="169"/>
    </row>
    <row r="37" s="157" customFormat="1" ht="28" customHeight="1" spans="1:31">
      <c r="A37" s="169" t="s">
        <v>98</v>
      </c>
      <c r="B37" s="175" t="s">
        <v>99</v>
      </c>
      <c r="C37" s="171"/>
      <c r="D37" s="171"/>
      <c r="E37" s="169"/>
      <c r="F37" s="171"/>
      <c r="G37" s="172" t="e">
        <f>F37/$F$4</f>
        <v>#DIV/0!</v>
      </c>
      <c r="H37" s="169"/>
      <c r="I37" s="169"/>
      <c r="J37" s="190"/>
      <c r="K37" s="169" t="s">
        <v>56</v>
      </c>
      <c r="L37" s="192" t="s">
        <v>100</v>
      </c>
      <c r="M37" s="169"/>
      <c r="N37" s="169"/>
      <c r="O37" s="169"/>
      <c r="P37" s="169"/>
      <c r="Q37" s="172"/>
      <c r="R37" s="169"/>
      <c r="S37" s="169"/>
      <c r="U37" s="171">
        <f>SUM(U38:U41)</f>
        <v>0</v>
      </c>
      <c r="AE37" s="169">
        <f>SUM(AE38:AE43)</f>
        <v>0</v>
      </c>
    </row>
    <row r="38" s="157" customFormat="1" ht="28" customHeight="1" spans="1:19">
      <c r="A38" s="169">
        <v>1</v>
      </c>
      <c r="B38" s="175" t="s">
        <v>101</v>
      </c>
      <c r="C38" s="169"/>
      <c r="D38" s="169"/>
      <c r="E38" s="169" t="s">
        <v>102</v>
      </c>
      <c r="F38" s="169"/>
      <c r="G38" s="172" t="e">
        <f>F38/$F$4</f>
        <v>#DIV/0!</v>
      </c>
      <c r="H38" s="169"/>
      <c r="I38" s="169"/>
      <c r="J38" s="190"/>
      <c r="K38" s="169">
        <v>1</v>
      </c>
      <c r="L38" s="192" t="s">
        <v>103</v>
      </c>
      <c r="M38" s="169"/>
      <c r="N38" s="169"/>
      <c r="O38" s="169"/>
      <c r="P38" s="169"/>
      <c r="Q38" s="172"/>
      <c r="R38" s="169"/>
      <c r="S38" s="169"/>
    </row>
    <row r="39" s="157" customFormat="1" ht="28" customHeight="1" spans="1:19">
      <c r="A39" s="169">
        <v>2</v>
      </c>
      <c r="B39" s="175" t="s">
        <v>104</v>
      </c>
      <c r="C39" s="169"/>
      <c r="D39" s="169"/>
      <c r="E39" s="169" t="s">
        <v>105</v>
      </c>
      <c r="F39" s="169"/>
      <c r="G39" s="172" t="e">
        <f>F39/$F$4</f>
        <v>#DIV/0!</v>
      </c>
      <c r="H39" s="169"/>
      <c r="I39" s="169"/>
      <c r="J39" s="190"/>
      <c r="K39" s="169">
        <v>2</v>
      </c>
      <c r="L39" s="192" t="s">
        <v>106</v>
      </c>
      <c r="M39" s="169"/>
      <c r="N39" s="169"/>
      <c r="O39" s="169"/>
      <c r="P39" s="169"/>
      <c r="Q39" s="172"/>
      <c r="R39" s="169"/>
      <c r="S39" s="169"/>
    </row>
    <row r="40" s="157" customFormat="1" ht="28" customHeight="1" spans="1:19">
      <c r="A40" s="169">
        <v>3</v>
      </c>
      <c r="B40" s="175" t="s">
        <v>107</v>
      </c>
      <c r="C40" s="169"/>
      <c r="D40" s="169"/>
      <c r="E40" s="169"/>
      <c r="F40" s="169"/>
      <c r="G40" s="172"/>
      <c r="H40" s="169"/>
      <c r="I40" s="169"/>
      <c r="J40" s="190"/>
      <c r="K40" s="169">
        <v>3</v>
      </c>
      <c r="L40" s="192" t="s">
        <v>108</v>
      </c>
      <c r="M40" s="169"/>
      <c r="N40" s="169"/>
      <c r="O40" s="169"/>
      <c r="P40" s="169"/>
      <c r="Q40" s="172"/>
      <c r="R40" s="169"/>
      <c r="S40" s="169"/>
    </row>
    <row r="41" s="157" customFormat="1" ht="28" customHeight="1" spans="1:19">
      <c r="A41" s="169">
        <v>4</v>
      </c>
      <c r="B41" s="175" t="s">
        <v>109</v>
      </c>
      <c r="C41" s="169"/>
      <c r="D41" s="169"/>
      <c r="E41" s="169"/>
      <c r="F41" s="169"/>
      <c r="G41" s="172"/>
      <c r="H41" s="169"/>
      <c r="I41" s="169"/>
      <c r="J41" s="190"/>
      <c r="K41" s="169">
        <v>4</v>
      </c>
      <c r="L41" s="192" t="s">
        <v>110</v>
      </c>
      <c r="M41" s="169"/>
      <c r="N41" s="169"/>
      <c r="O41" s="169"/>
      <c r="P41" s="169"/>
      <c r="Q41" s="172"/>
      <c r="R41" s="169"/>
      <c r="S41" s="169"/>
    </row>
    <row r="42" s="157" customFormat="1" ht="28" customHeight="1" spans="1:21">
      <c r="A42" s="169" t="s">
        <v>111</v>
      </c>
      <c r="B42" s="175" t="s">
        <v>99</v>
      </c>
      <c r="C42" s="171"/>
      <c r="D42" s="171"/>
      <c r="E42" s="169"/>
      <c r="F42" s="171"/>
      <c r="G42" s="172"/>
      <c r="H42" s="169"/>
      <c r="I42" s="169"/>
      <c r="J42" s="190"/>
      <c r="K42" s="169">
        <v>5</v>
      </c>
      <c r="L42" s="192" t="s">
        <v>112</v>
      </c>
      <c r="M42" s="169"/>
      <c r="N42" s="169"/>
      <c r="O42" s="169"/>
      <c r="P42" s="169"/>
      <c r="Q42" s="172"/>
      <c r="R42" s="169"/>
      <c r="S42" s="169"/>
      <c r="U42" s="171">
        <f>SUM(U43:U44)</f>
        <v>0</v>
      </c>
    </row>
    <row r="43" s="157" customFormat="1" ht="28" customHeight="1" spans="1:19">
      <c r="A43" s="169">
        <v>1</v>
      </c>
      <c r="B43" s="175" t="s">
        <v>113</v>
      </c>
      <c r="C43" s="169"/>
      <c r="D43" s="169"/>
      <c r="E43" s="169"/>
      <c r="F43" s="169"/>
      <c r="G43" s="172"/>
      <c r="H43" s="169"/>
      <c r="I43" s="169"/>
      <c r="J43" s="190"/>
      <c r="K43" s="169">
        <v>6</v>
      </c>
      <c r="L43" s="192" t="s">
        <v>114</v>
      </c>
      <c r="M43" s="169"/>
      <c r="N43" s="169"/>
      <c r="O43" s="169"/>
      <c r="P43" s="169"/>
      <c r="Q43" s="172"/>
      <c r="R43" s="169"/>
      <c r="S43" s="169"/>
    </row>
    <row r="44" s="157" customFormat="1" ht="28" customHeight="1" spans="1:31">
      <c r="A44" s="169">
        <v>2</v>
      </c>
      <c r="B44" s="175" t="s">
        <v>115</v>
      </c>
      <c r="C44" s="169"/>
      <c r="D44" s="169"/>
      <c r="E44" s="169"/>
      <c r="F44" s="169"/>
      <c r="G44" s="172"/>
      <c r="H44" s="169"/>
      <c r="I44" s="169"/>
      <c r="J44" s="190"/>
      <c r="K44" s="169" t="s">
        <v>86</v>
      </c>
      <c r="L44" s="192" t="s">
        <v>116</v>
      </c>
      <c r="M44" s="169"/>
      <c r="N44" s="169"/>
      <c r="O44" s="169"/>
      <c r="P44" s="169"/>
      <c r="Q44" s="172"/>
      <c r="R44" s="169"/>
      <c r="S44" s="169"/>
      <c r="AE44" s="169">
        <f>SUM(AE45:AE49)</f>
        <v>0</v>
      </c>
    </row>
    <row r="45" s="157" customFormat="1" ht="28" customHeight="1" spans="1:21">
      <c r="A45" s="169" t="s">
        <v>117</v>
      </c>
      <c r="B45" s="175" t="s">
        <v>118</v>
      </c>
      <c r="C45" s="171"/>
      <c r="D45" s="171"/>
      <c r="E45" s="169"/>
      <c r="F45" s="171"/>
      <c r="G45" s="172" t="e">
        <f>F45/$F$4</f>
        <v>#DIV/0!</v>
      </c>
      <c r="H45" s="169"/>
      <c r="I45" s="169"/>
      <c r="J45" s="190"/>
      <c r="K45" s="169">
        <v>1</v>
      </c>
      <c r="L45" s="192" t="s">
        <v>119</v>
      </c>
      <c r="M45" s="169"/>
      <c r="N45" s="169"/>
      <c r="O45" s="169"/>
      <c r="P45" s="169"/>
      <c r="Q45" s="172"/>
      <c r="R45" s="169"/>
      <c r="S45" s="169"/>
      <c r="U45" s="171">
        <f>U46+U49+U53+U56+U60</f>
        <v>0</v>
      </c>
    </row>
    <row r="46" s="157" customFormat="1" ht="28" customHeight="1" spans="1:21">
      <c r="A46" s="169" t="s">
        <v>13</v>
      </c>
      <c r="B46" s="175" t="s">
        <v>120</v>
      </c>
      <c r="C46" s="171"/>
      <c r="D46" s="171"/>
      <c r="E46" s="169"/>
      <c r="F46" s="171"/>
      <c r="G46" s="172"/>
      <c r="H46" s="169"/>
      <c r="I46" s="169"/>
      <c r="J46" s="190"/>
      <c r="K46" s="169">
        <v>2</v>
      </c>
      <c r="L46" s="192" t="s">
        <v>121</v>
      </c>
      <c r="M46" s="169"/>
      <c r="N46" s="169"/>
      <c r="O46" s="169"/>
      <c r="P46" s="169"/>
      <c r="Q46" s="172"/>
      <c r="R46" s="169"/>
      <c r="S46" s="169"/>
      <c r="U46" s="171">
        <f>SUM(U47:U48)</f>
        <v>0</v>
      </c>
    </row>
    <row r="47" s="157" customFormat="1" ht="28" customHeight="1" spans="1:19">
      <c r="A47" s="169">
        <v>1</v>
      </c>
      <c r="B47" s="175" t="s">
        <v>122</v>
      </c>
      <c r="C47" s="169"/>
      <c r="D47" s="169"/>
      <c r="E47" s="169"/>
      <c r="F47" s="169"/>
      <c r="G47" s="172"/>
      <c r="H47" s="169"/>
      <c r="I47" s="169"/>
      <c r="J47" s="190"/>
      <c r="K47" s="169">
        <v>3</v>
      </c>
      <c r="L47" s="192" t="s">
        <v>123</v>
      </c>
      <c r="M47" s="169"/>
      <c r="N47" s="169"/>
      <c r="O47" s="169"/>
      <c r="P47" s="169"/>
      <c r="Q47" s="172"/>
      <c r="R47" s="169"/>
      <c r="S47" s="169"/>
    </row>
    <row r="48" s="157" customFormat="1" ht="28" customHeight="1" spans="1:19">
      <c r="A48" s="169">
        <v>2</v>
      </c>
      <c r="B48" s="175" t="s">
        <v>124</v>
      </c>
      <c r="C48" s="169"/>
      <c r="D48" s="169"/>
      <c r="E48" s="169"/>
      <c r="F48" s="169"/>
      <c r="G48" s="172"/>
      <c r="H48" s="169"/>
      <c r="I48" s="169"/>
      <c r="J48" s="190"/>
      <c r="K48" s="169">
        <v>4</v>
      </c>
      <c r="L48" s="192" t="s">
        <v>125</v>
      </c>
      <c r="M48" s="169"/>
      <c r="N48" s="169"/>
      <c r="O48" s="169"/>
      <c r="P48" s="169"/>
      <c r="Q48" s="172"/>
      <c r="R48" s="169"/>
      <c r="S48" s="169"/>
    </row>
    <row r="49" s="157" customFormat="1" ht="28" customHeight="1" spans="1:21">
      <c r="A49" s="169" t="s">
        <v>42</v>
      </c>
      <c r="B49" s="175" t="s">
        <v>126</v>
      </c>
      <c r="C49" s="171"/>
      <c r="D49" s="171"/>
      <c r="E49" s="169"/>
      <c r="F49" s="171"/>
      <c r="G49" s="172" t="e">
        <f>F49/$F$4</f>
        <v>#DIV/0!</v>
      </c>
      <c r="H49" s="169"/>
      <c r="I49" s="169"/>
      <c r="J49" s="190"/>
      <c r="K49" s="169">
        <v>5</v>
      </c>
      <c r="L49" s="192" t="s">
        <v>127</v>
      </c>
      <c r="M49" s="169"/>
      <c r="N49" s="169"/>
      <c r="O49" s="169"/>
      <c r="P49" s="169"/>
      <c r="Q49" s="172"/>
      <c r="R49" s="169"/>
      <c r="S49" s="169"/>
      <c r="U49" s="171">
        <f>SUM(U50:U52)</f>
        <v>0</v>
      </c>
    </row>
    <row r="50" s="157" customFormat="1" ht="28" customHeight="1" spans="1:31">
      <c r="A50" s="169">
        <v>1</v>
      </c>
      <c r="B50" s="177" t="s">
        <v>128</v>
      </c>
      <c r="C50" s="169"/>
      <c r="D50" s="169"/>
      <c r="E50" s="169" t="s">
        <v>63</v>
      </c>
      <c r="F50" s="169"/>
      <c r="G50" s="172" t="e">
        <f>F50/$F$4</f>
        <v>#DIV/0!</v>
      </c>
      <c r="H50" s="169"/>
      <c r="I50" s="169"/>
      <c r="J50" s="190"/>
      <c r="K50" s="169" t="s">
        <v>129</v>
      </c>
      <c r="L50" s="192" t="s">
        <v>130</v>
      </c>
      <c r="M50" s="169"/>
      <c r="N50" s="169"/>
      <c r="O50" s="194"/>
      <c r="P50" s="169"/>
      <c r="Q50" s="199" t="e">
        <f>P50/$F$4</f>
        <v>#DIV/0!</v>
      </c>
      <c r="R50" s="200"/>
      <c r="S50" s="200"/>
      <c r="AE50" s="169">
        <f>AE51+AE54</f>
        <v>0</v>
      </c>
    </row>
    <row r="51" s="157" customFormat="1" ht="28" customHeight="1" spans="1:31">
      <c r="A51" s="169">
        <v>2</v>
      </c>
      <c r="B51" s="175" t="s">
        <v>131</v>
      </c>
      <c r="C51" s="169"/>
      <c r="D51" s="169"/>
      <c r="E51" s="169"/>
      <c r="F51" s="169"/>
      <c r="G51" s="172"/>
      <c r="H51" s="169"/>
      <c r="I51" s="169"/>
      <c r="J51" s="190"/>
      <c r="K51" s="169" t="s">
        <v>13</v>
      </c>
      <c r="L51" s="192" t="s">
        <v>132</v>
      </c>
      <c r="M51" s="169"/>
      <c r="N51" s="169"/>
      <c r="O51" s="194"/>
      <c r="P51" s="169"/>
      <c r="Q51" s="199" t="e">
        <f>P51/$F$4</f>
        <v>#DIV/0!</v>
      </c>
      <c r="R51" s="200"/>
      <c r="S51" s="200"/>
      <c r="AE51" s="169">
        <f>SUM(AE52:AE53)</f>
        <v>0</v>
      </c>
    </row>
    <row r="52" s="157" customFormat="1" ht="28" customHeight="1" spans="1:19">
      <c r="A52" s="169">
        <v>3</v>
      </c>
      <c r="B52" s="175" t="s">
        <v>133</v>
      </c>
      <c r="C52" s="169"/>
      <c r="D52" s="169"/>
      <c r="E52" s="169"/>
      <c r="F52" s="169"/>
      <c r="G52" s="172"/>
      <c r="H52" s="169"/>
      <c r="I52" s="169"/>
      <c r="J52" s="190"/>
      <c r="K52" s="169">
        <v>1</v>
      </c>
      <c r="L52" s="192" t="s">
        <v>134</v>
      </c>
      <c r="M52" s="194"/>
      <c r="N52" s="194"/>
      <c r="O52" s="194" t="s">
        <v>28</v>
      </c>
      <c r="P52" s="194"/>
      <c r="Q52" s="199" t="e">
        <f>P52/$F$4</f>
        <v>#DIV/0!</v>
      </c>
      <c r="R52" s="200"/>
      <c r="S52" s="200"/>
    </row>
    <row r="53" s="157" customFormat="1" ht="28" customHeight="1" spans="1:21">
      <c r="A53" s="178" t="s">
        <v>56</v>
      </c>
      <c r="B53" s="179" t="s">
        <v>135</v>
      </c>
      <c r="C53" s="171"/>
      <c r="D53" s="171"/>
      <c r="E53" s="178"/>
      <c r="F53" s="171"/>
      <c r="G53" s="180"/>
      <c r="H53" s="178"/>
      <c r="I53" s="178"/>
      <c r="J53" s="190"/>
      <c r="K53" s="169">
        <v>2</v>
      </c>
      <c r="L53" s="192" t="s">
        <v>136</v>
      </c>
      <c r="M53" s="169"/>
      <c r="N53" s="169"/>
      <c r="O53" s="169"/>
      <c r="P53" s="169"/>
      <c r="Q53" s="172"/>
      <c r="R53" s="169"/>
      <c r="S53" s="169"/>
      <c r="U53" s="171">
        <f>SUM(U54:U55)</f>
        <v>0</v>
      </c>
    </row>
    <row r="54" s="157" customFormat="1" ht="28" customHeight="1" spans="1:31">
      <c r="A54" s="169">
        <v>1</v>
      </c>
      <c r="B54" s="175" t="s">
        <v>137</v>
      </c>
      <c r="C54" s="169"/>
      <c r="D54" s="169"/>
      <c r="E54" s="169"/>
      <c r="F54" s="169"/>
      <c r="G54" s="172"/>
      <c r="H54" s="169"/>
      <c r="I54" s="169"/>
      <c r="J54" s="169"/>
      <c r="K54" s="178" t="s">
        <v>42</v>
      </c>
      <c r="L54" s="195" t="s">
        <v>138</v>
      </c>
      <c r="M54" s="169"/>
      <c r="N54" s="169"/>
      <c r="O54" s="178"/>
      <c r="P54" s="169"/>
      <c r="Q54" s="180"/>
      <c r="R54" s="178"/>
      <c r="S54" s="178"/>
      <c r="AE54" s="169">
        <f>SUM(AE55:AE58)</f>
        <v>0</v>
      </c>
    </row>
    <row r="55" s="157" customFormat="1" ht="28" customHeight="1" spans="1:19">
      <c r="A55" s="169">
        <v>2</v>
      </c>
      <c r="B55" s="175" t="s">
        <v>139</v>
      </c>
      <c r="C55" s="169"/>
      <c r="D55" s="169"/>
      <c r="E55" s="169"/>
      <c r="F55" s="169"/>
      <c r="G55" s="172"/>
      <c r="H55" s="169"/>
      <c r="I55" s="169"/>
      <c r="J55" s="169"/>
      <c r="K55" s="169">
        <v>1</v>
      </c>
      <c r="L55" s="192" t="s">
        <v>140</v>
      </c>
      <c r="M55" s="169"/>
      <c r="N55" s="169"/>
      <c r="O55" s="169"/>
      <c r="P55" s="169"/>
      <c r="Q55" s="172"/>
      <c r="R55" s="169"/>
      <c r="S55" s="169"/>
    </row>
    <row r="56" s="158" customFormat="1" ht="28" customHeight="1" spans="1:21">
      <c r="A56" s="173" t="s">
        <v>86</v>
      </c>
      <c r="B56" s="175" t="s">
        <v>141</v>
      </c>
      <c r="C56" s="181"/>
      <c r="D56" s="181"/>
      <c r="E56" s="173"/>
      <c r="F56" s="181"/>
      <c r="G56" s="172"/>
      <c r="H56" s="173"/>
      <c r="I56" s="173"/>
      <c r="J56" s="173"/>
      <c r="K56" s="169">
        <v>2</v>
      </c>
      <c r="L56" s="192" t="s">
        <v>142</v>
      </c>
      <c r="M56" s="169"/>
      <c r="N56" s="169"/>
      <c r="O56" s="169"/>
      <c r="P56" s="169"/>
      <c r="Q56" s="172"/>
      <c r="R56" s="169"/>
      <c r="S56" s="169"/>
      <c r="U56" s="181">
        <f>SUM(U57:U59)</f>
        <v>0</v>
      </c>
    </row>
    <row r="57" s="158" customFormat="1" ht="28" customHeight="1" spans="1:19">
      <c r="A57" s="173">
        <v>1</v>
      </c>
      <c r="B57" s="175" t="s">
        <v>143</v>
      </c>
      <c r="C57" s="173"/>
      <c r="D57" s="173"/>
      <c r="E57" s="173"/>
      <c r="F57" s="173"/>
      <c r="G57" s="172"/>
      <c r="H57" s="173"/>
      <c r="I57" s="173"/>
      <c r="J57" s="173"/>
      <c r="K57" s="169">
        <v>3</v>
      </c>
      <c r="L57" s="192" t="s">
        <v>144</v>
      </c>
      <c r="M57" s="173"/>
      <c r="N57" s="173"/>
      <c r="O57" s="173"/>
      <c r="P57" s="173"/>
      <c r="Q57" s="172"/>
      <c r="R57" s="173"/>
      <c r="S57" s="173"/>
    </row>
    <row r="58" s="158" customFormat="1" ht="28" customHeight="1" spans="1:19">
      <c r="A58" s="173">
        <v>2</v>
      </c>
      <c r="B58" s="175" t="s">
        <v>145</v>
      </c>
      <c r="C58" s="173"/>
      <c r="D58" s="173"/>
      <c r="E58" s="173"/>
      <c r="F58" s="173"/>
      <c r="G58" s="172"/>
      <c r="H58" s="173"/>
      <c r="I58" s="173"/>
      <c r="J58" s="173"/>
      <c r="K58" s="169">
        <v>4</v>
      </c>
      <c r="L58" s="192" t="s">
        <v>146</v>
      </c>
      <c r="M58" s="173"/>
      <c r="N58" s="173"/>
      <c r="O58" s="173"/>
      <c r="P58" s="173"/>
      <c r="Q58" s="172"/>
      <c r="R58" s="173"/>
      <c r="S58" s="173"/>
    </row>
    <row r="59" s="158" customFormat="1" ht="28" customHeight="1" spans="1:19">
      <c r="A59" s="173">
        <v>3</v>
      </c>
      <c r="B59" s="175" t="s">
        <v>147</v>
      </c>
      <c r="C59" s="173"/>
      <c r="D59" s="173"/>
      <c r="E59" s="173"/>
      <c r="F59" s="173"/>
      <c r="G59" s="172"/>
      <c r="H59" s="173"/>
      <c r="I59" s="173"/>
      <c r="J59" s="173"/>
      <c r="K59" s="173" t="s">
        <v>148</v>
      </c>
      <c r="L59" s="192" t="s">
        <v>149</v>
      </c>
      <c r="M59" s="173"/>
      <c r="N59" s="173"/>
      <c r="O59" s="173" t="s">
        <v>28</v>
      </c>
      <c r="P59" s="173"/>
      <c r="Q59" s="172" t="e">
        <f>P59/$F$4</f>
        <v>#DIV/0!</v>
      </c>
      <c r="R59" s="173"/>
      <c r="S59" s="173"/>
    </row>
    <row r="60" s="158" customFormat="1" ht="28" customHeight="1" spans="1:31">
      <c r="A60" s="173" t="s">
        <v>150</v>
      </c>
      <c r="B60" s="175" t="s">
        <v>151</v>
      </c>
      <c r="C60" s="173"/>
      <c r="D60" s="173"/>
      <c r="E60" s="173" t="s">
        <v>93</v>
      </c>
      <c r="F60" s="173"/>
      <c r="G60" s="172" t="e">
        <f>F60/$F$4</f>
        <v>#DIV/0!</v>
      </c>
      <c r="H60" s="173"/>
      <c r="I60" s="173"/>
      <c r="J60" s="173"/>
      <c r="K60" s="173" t="s">
        <v>152</v>
      </c>
      <c r="L60" s="192" t="s">
        <v>115</v>
      </c>
      <c r="M60" s="173"/>
      <c r="N60" s="173"/>
      <c r="O60" s="173"/>
      <c r="P60" s="173"/>
      <c r="Q60" s="172" t="e">
        <f>P60/$F$4</f>
        <v>#DIV/0!</v>
      </c>
      <c r="R60" s="173"/>
      <c r="S60" s="173"/>
      <c r="AE60" s="173">
        <f>SUM(AE61:AE62)</f>
        <v>0</v>
      </c>
    </row>
    <row r="61" s="158" customFormat="1" ht="28" customHeight="1" spans="1:21">
      <c r="A61" s="173" t="s">
        <v>153</v>
      </c>
      <c r="B61" s="175" t="s">
        <v>154</v>
      </c>
      <c r="C61" s="181"/>
      <c r="D61" s="181"/>
      <c r="E61" s="173"/>
      <c r="F61" s="181"/>
      <c r="G61" s="172" t="e">
        <f>F61/$F$4</f>
        <v>#DIV/0!</v>
      </c>
      <c r="H61" s="173"/>
      <c r="I61" s="173"/>
      <c r="J61" s="173"/>
      <c r="K61" s="173">
        <v>1</v>
      </c>
      <c r="L61" s="192" t="s">
        <v>155</v>
      </c>
      <c r="M61" s="173"/>
      <c r="N61" s="173"/>
      <c r="O61" s="173"/>
      <c r="P61" s="173"/>
      <c r="Q61" s="172"/>
      <c r="R61" s="173"/>
      <c r="S61" s="173"/>
      <c r="U61" s="181">
        <f>AE4+AE14+AE19</f>
        <v>0</v>
      </c>
    </row>
    <row r="62" s="159" customFormat="1" spans="1:19">
      <c r="A62" s="182"/>
      <c r="C62" s="182"/>
      <c r="D62" s="182"/>
      <c r="E62" s="182"/>
      <c r="F62" s="182"/>
      <c r="G62" s="182"/>
      <c r="H62" s="182"/>
      <c r="I62" s="182"/>
      <c r="J62" s="182"/>
      <c r="K62" s="173">
        <v>2</v>
      </c>
      <c r="L62" s="192" t="s">
        <v>156</v>
      </c>
      <c r="M62" s="173"/>
      <c r="N62" s="173"/>
      <c r="O62" s="173" t="s">
        <v>102</v>
      </c>
      <c r="P62" s="173"/>
      <c r="Q62" s="172" t="e">
        <f>P62/$F$4</f>
        <v>#DIV/0!</v>
      </c>
      <c r="R62" s="173"/>
      <c r="S62" s="173"/>
    </row>
  </sheetData>
  <autoFilter ref="A3:S62">
    <extLst/>
  </autoFilter>
  <mergeCells count="13">
    <mergeCell ref="A1:S1"/>
    <mergeCell ref="D2:E2"/>
    <mergeCell ref="F2:G2"/>
    <mergeCell ref="H2:I2"/>
    <mergeCell ref="N2:O2"/>
    <mergeCell ref="P2:Q2"/>
    <mergeCell ref="R2:S2"/>
    <mergeCell ref="A2:A3"/>
    <mergeCell ref="B2:B3"/>
    <mergeCell ref="C2:C3"/>
    <mergeCell ref="K2:K3"/>
    <mergeCell ref="L2:L3"/>
    <mergeCell ref="M2:M3"/>
  </mergeCells>
  <pageMargins left="0.432638888888889" right="0.314583333333333" top="0.156944444444444" bottom="0.196527777777778" header="0.5" footer="0.118055555555556"/>
  <pageSetup paperSize="8" scale="66"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75"/>
  <sheetViews>
    <sheetView tabSelected="1" zoomScale="30" zoomScaleNormal="30" workbookViewId="0">
      <pane ySplit="5" topLeftCell="A6" activePane="bottomLeft" state="frozen"/>
      <selection/>
      <selection pane="bottomLeft" activeCell="A2" sqref="A2:AN2"/>
    </sheetView>
  </sheetViews>
  <sheetFormatPr defaultColWidth="8.89166666666667" defaultRowHeight="13.5"/>
  <cols>
    <col min="1" max="1" width="16.25" style="101" customWidth="1"/>
    <col min="2" max="2" width="13.25" style="102" customWidth="1"/>
    <col min="3" max="3" width="11.8083333333333" style="101" customWidth="1"/>
    <col min="4" max="4" width="43.4416666666667" style="102" customWidth="1"/>
    <col min="5" max="5" width="18.4083333333333" style="101" customWidth="1"/>
    <col min="6" max="6" width="21.1083333333333" style="102" customWidth="1"/>
    <col min="7" max="7" width="48.8916666666667" style="102" customWidth="1"/>
    <col min="8" max="8" width="123.7" style="102" customWidth="1"/>
    <col min="9" max="9" width="25" style="101" customWidth="1"/>
    <col min="10" max="10" width="17.1916666666667" style="101" customWidth="1"/>
    <col min="11" max="15" width="9.63333333333333" style="101" customWidth="1"/>
    <col min="16" max="16" width="15.225" style="101" customWidth="1"/>
    <col min="17" max="18" width="9.63333333333333" style="101" customWidth="1"/>
    <col min="19" max="19" width="16.8666666666667" style="101" customWidth="1"/>
    <col min="20" max="20" width="23.75" style="101" customWidth="1"/>
    <col min="21" max="21" width="20.6333333333333" style="102" customWidth="1"/>
    <col min="22" max="22" width="19.25" style="102" customWidth="1"/>
    <col min="23" max="23" width="21.2416666666667" style="102" customWidth="1"/>
    <col min="24" max="24" width="16.25" style="102" customWidth="1"/>
    <col min="25" max="25" width="16.3" style="102" customWidth="1"/>
    <col min="26" max="26" width="25.9416666666667" style="101" customWidth="1"/>
    <col min="27" max="27" width="32.9666666666667" style="101" customWidth="1"/>
    <col min="28" max="28" width="29.2583333333333" style="101" customWidth="1"/>
    <col min="29" max="29" width="15.925" style="101" customWidth="1"/>
    <col min="30" max="30" width="14.7583333333333" style="101" customWidth="1"/>
    <col min="31" max="31" width="18.175" style="101" customWidth="1"/>
    <col min="32" max="32" width="19.5833333333333" style="101" customWidth="1"/>
    <col min="33" max="33" width="33.3333333333333" style="101" customWidth="1"/>
    <col min="34" max="34" width="16.25" style="101" customWidth="1"/>
    <col min="35" max="35" width="31.1083333333333" style="101" customWidth="1"/>
    <col min="36" max="36" width="22.9666666666667" style="101" customWidth="1"/>
    <col min="37" max="37" width="12.4916666666667" style="101" customWidth="1"/>
    <col min="38" max="38" width="9.51666666666667" style="101" customWidth="1"/>
    <col min="39" max="39" width="101.85" style="102" hidden="1" customWidth="1"/>
    <col min="40" max="40" width="85.1833333333333" style="102" hidden="1" customWidth="1"/>
    <col min="41" max="16384" width="8.89166666666667" style="103"/>
  </cols>
  <sheetData>
    <row r="1" s="95" customFormat="1" ht="39" customHeight="1" spans="1:40">
      <c r="A1" s="104" t="s">
        <v>157</v>
      </c>
      <c r="B1" s="105"/>
      <c r="C1" s="104"/>
      <c r="D1" s="105"/>
      <c r="F1" s="106"/>
      <c r="G1" s="106"/>
      <c r="H1" s="105" t="s">
        <v>158</v>
      </c>
      <c r="I1" s="104"/>
      <c r="J1" s="104"/>
      <c r="K1" s="104" t="s">
        <v>158</v>
      </c>
      <c r="L1" s="104" t="s">
        <v>158</v>
      </c>
      <c r="U1" s="106"/>
      <c r="V1" s="106"/>
      <c r="W1" s="106"/>
      <c r="X1" s="106"/>
      <c r="Y1" s="106"/>
      <c r="Z1" s="135"/>
      <c r="AM1" s="106"/>
      <c r="AN1" s="106"/>
    </row>
    <row r="2" s="96" customFormat="1" ht="63" customHeight="1" spans="1:40">
      <c r="A2" s="107" t="s">
        <v>159</v>
      </c>
      <c r="B2" s="108"/>
      <c r="C2" s="107"/>
      <c r="D2" s="108"/>
      <c r="E2" s="107"/>
      <c r="F2" s="108"/>
      <c r="G2" s="108"/>
      <c r="H2" s="108"/>
      <c r="I2" s="107"/>
      <c r="J2" s="107"/>
      <c r="K2" s="107"/>
      <c r="L2" s="107"/>
      <c r="M2" s="107"/>
      <c r="N2" s="107"/>
      <c r="O2" s="107"/>
      <c r="P2" s="107"/>
      <c r="Q2" s="107"/>
      <c r="R2" s="107"/>
      <c r="S2" s="107"/>
      <c r="T2" s="107"/>
      <c r="U2" s="108"/>
      <c r="V2" s="108"/>
      <c r="W2" s="108"/>
      <c r="X2" s="108"/>
      <c r="Y2" s="108"/>
      <c r="Z2" s="107"/>
      <c r="AA2" s="107"/>
      <c r="AB2" s="107"/>
      <c r="AC2" s="107"/>
      <c r="AD2" s="107"/>
      <c r="AE2" s="107"/>
      <c r="AF2" s="107"/>
      <c r="AG2" s="107"/>
      <c r="AH2" s="107"/>
      <c r="AI2" s="107"/>
      <c r="AJ2" s="107"/>
      <c r="AK2" s="107"/>
      <c r="AL2" s="107"/>
      <c r="AM2" s="108"/>
      <c r="AN2" s="108"/>
    </row>
    <row r="3" s="97" customFormat="1" ht="70" customHeight="1" spans="1:40">
      <c r="A3" s="109" t="s">
        <v>1</v>
      </c>
      <c r="B3" s="109" t="s">
        <v>160</v>
      </c>
      <c r="C3" s="109" t="s">
        <v>161</v>
      </c>
      <c r="D3" s="109" t="s">
        <v>162</v>
      </c>
      <c r="E3" s="109" t="s">
        <v>163</v>
      </c>
      <c r="F3" s="109" t="s">
        <v>164</v>
      </c>
      <c r="G3" s="109" t="s">
        <v>165</v>
      </c>
      <c r="H3" s="109" t="s">
        <v>166</v>
      </c>
      <c r="I3" s="109" t="s">
        <v>3</v>
      </c>
      <c r="J3" s="109" t="s">
        <v>167</v>
      </c>
      <c r="K3" s="109" t="s">
        <v>168</v>
      </c>
      <c r="L3" s="109"/>
      <c r="M3" s="109"/>
      <c r="N3" s="109"/>
      <c r="O3" s="109"/>
      <c r="P3" s="109"/>
      <c r="Q3" s="109"/>
      <c r="R3" s="109"/>
      <c r="S3" s="128" t="s">
        <v>169</v>
      </c>
      <c r="T3" s="129"/>
      <c r="U3" s="128" t="s">
        <v>170</v>
      </c>
      <c r="V3" s="130"/>
      <c r="W3" s="130"/>
      <c r="X3" s="130"/>
      <c r="Y3" s="129"/>
      <c r="Z3" s="136" t="s">
        <v>171</v>
      </c>
      <c r="AA3" s="137"/>
      <c r="AB3" s="137"/>
      <c r="AC3" s="137"/>
      <c r="AD3" s="137"/>
      <c r="AE3" s="137"/>
      <c r="AF3" s="137"/>
      <c r="AG3" s="137"/>
      <c r="AH3" s="137"/>
      <c r="AI3" s="137"/>
      <c r="AJ3" s="137"/>
      <c r="AK3" s="137"/>
      <c r="AL3" s="141"/>
      <c r="AM3" s="109" t="s">
        <v>172</v>
      </c>
      <c r="AN3" s="109" t="s">
        <v>173</v>
      </c>
    </row>
    <row r="4" s="97" customFormat="1" ht="46" customHeight="1" spans="1:40">
      <c r="A4" s="109"/>
      <c r="B4" s="109"/>
      <c r="C4" s="109"/>
      <c r="D4" s="109"/>
      <c r="E4" s="109"/>
      <c r="F4" s="109"/>
      <c r="G4" s="109"/>
      <c r="H4" s="109"/>
      <c r="I4" s="109"/>
      <c r="J4" s="109"/>
      <c r="K4" s="109" t="s">
        <v>174</v>
      </c>
      <c r="L4" s="109" t="s">
        <v>175</v>
      </c>
      <c r="M4" s="109" t="s">
        <v>176</v>
      </c>
      <c r="N4" s="109" t="s">
        <v>177</v>
      </c>
      <c r="O4" s="109" t="s">
        <v>178</v>
      </c>
      <c r="P4" s="109" t="s">
        <v>179</v>
      </c>
      <c r="Q4" s="109" t="s">
        <v>180</v>
      </c>
      <c r="R4" s="109" t="s">
        <v>181</v>
      </c>
      <c r="S4" s="131" t="s">
        <v>182</v>
      </c>
      <c r="T4" s="131" t="s">
        <v>183</v>
      </c>
      <c r="U4" s="131" t="s">
        <v>184</v>
      </c>
      <c r="V4" s="131" t="s">
        <v>185</v>
      </c>
      <c r="W4" s="131" t="s">
        <v>186</v>
      </c>
      <c r="X4" s="131" t="s">
        <v>187</v>
      </c>
      <c r="Y4" s="131" t="s">
        <v>188</v>
      </c>
      <c r="Z4" s="138" t="s">
        <v>189</v>
      </c>
      <c r="AA4" s="109" t="s">
        <v>190</v>
      </c>
      <c r="AB4" s="138" t="s">
        <v>191</v>
      </c>
      <c r="AC4" s="138"/>
      <c r="AD4" s="138"/>
      <c r="AE4" s="138"/>
      <c r="AF4" s="109" t="s">
        <v>192</v>
      </c>
      <c r="AG4" s="109" t="s">
        <v>193</v>
      </c>
      <c r="AH4" s="109" t="s">
        <v>194</v>
      </c>
      <c r="AI4" s="109" t="s">
        <v>195</v>
      </c>
      <c r="AJ4" s="109" t="s">
        <v>196</v>
      </c>
      <c r="AK4" s="109" t="s">
        <v>197</v>
      </c>
      <c r="AL4" s="131" t="s">
        <v>198</v>
      </c>
      <c r="AM4" s="109"/>
      <c r="AN4" s="109"/>
    </row>
    <row r="5" s="97" customFormat="1" ht="118" customHeight="1" spans="1:40">
      <c r="A5" s="109"/>
      <c r="B5" s="109"/>
      <c r="C5" s="109"/>
      <c r="D5" s="109"/>
      <c r="E5" s="109"/>
      <c r="F5" s="109"/>
      <c r="G5" s="109"/>
      <c r="H5" s="109"/>
      <c r="I5" s="109"/>
      <c r="J5" s="109"/>
      <c r="K5" s="109"/>
      <c r="L5" s="109"/>
      <c r="M5" s="109"/>
      <c r="N5" s="109"/>
      <c r="O5" s="109"/>
      <c r="P5" s="109"/>
      <c r="Q5" s="109"/>
      <c r="R5" s="109"/>
      <c r="S5" s="132"/>
      <c r="T5" s="132"/>
      <c r="U5" s="132"/>
      <c r="V5" s="132"/>
      <c r="W5" s="132"/>
      <c r="X5" s="132"/>
      <c r="Y5" s="132"/>
      <c r="Z5" s="138"/>
      <c r="AA5" s="109"/>
      <c r="AB5" s="138" t="s">
        <v>199</v>
      </c>
      <c r="AC5" s="138" t="s">
        <v>200</v>
      </c>
      <c r="AD5" s="138" t="s">
        <v>201</v>
      </c>
      <c r="AE5" s="138" t="s">
        <v>202</v>
      </c>
      <c r="AF5" s="109"/>
      <c r="AG5" s="109"/>
      <c r="AH5" s="109"/>
      <c r="AI5" s="109"/>
      <c r="AJ5" s="109"/>
      <c r="AK5" s="109"/>
      <c r="AL5" s="132"/>
      <c r="AM5" s="109"/>
      <c r="AN5" s="109"/>
    </row>
    <row r="6" s="98" customFormat="1" ht="66" customHeight="1" spans="1:40">
      <c r="A6" s="110"/>
      <c r="B6" s="111" t="s">
        <v>11</v>
      </c>
      <c r="C6" s="110"/>
      <c r="D6" s="111"/>
      <c r="E6" s="110"/>
      <c r="F6" s="111"/>
      <c r="G6" s="111"/>
      <c r="H6" s="111"/>
      <c r="I6" s="110">
        <f>I7+I87+I170</f>
        <v>45</v>
      </c>
      <c r="J6" s="110"/>
      <c r="K6" s="110">
        <f t="shared" ref="J6:AL6" si="0">K7+K87+K170</f>
        <v>21</v>
      </c>
      <c r="L6" s="110">
        <f t="shared" si="0"/>
        <v>0</v>
      </c>
      <c r="M6" s="110">
        <f t="shared" si="0"/>
        <v>23</v>
      </c>
      <c r="N6" s="110">
        <f t="shared" si="0"/>
        <v>0</v>
      </c>
      <c r="O6" s="110">
        <f t="shared" si="0"/>
        <v>0</v>
      </c>
      <c r="P6" s="110">
        <f t="shared" si="0"/>
        <v>0</v>
      </c>
      <c r="Q6" s="110">
        <f t="shared" si="0"/>
        <v>0</v>
      </c>
      <c r="R6" s="110">
        <f t="shared" si="0"/>
        <v>1</v>
      </c>
      <c r="S6" s="110">
        <f t="shared" si="0"/>
        <v>24699</v>
      </c>
      <c r="T6" s="110">
        <f t="shared" si="0"/>
        <v>88886</v>
      </c>
      <c r="U6" s="110"/>
      <c r="V6" s="110"/>
      <c r="W6" s="110"/>
      <c r="X6" s="110"/>
      <c r="Y6" s="110"/>
      <c r="Z6" s="110">
        <f t="shared" si="0"/>
        <v>24244</v>
      </c>
      <c r="AA6" s="110">
        <f t="shared" si="0"/>
        <v>12464</v>
      </c>
      <c r="AB6" s="110">
        <f t="shared" si="0"/>
        <v>7919</v>
      </c>
      <c r="AC6" s="110">
        <f t="shared" si="0"/>
        <v>1517</v>
      </c>
      <c r="AD6" s="110">
        <f t="shared" si="0"/>
        <v>3028</v>
      </c>
      <c r="AE6" s="110">
        <f t="shared" si="0"/>
        <v>0</v>
      </c>
      <c r="AF6" s="110">
        <f t="shared" si="0"/>
        <v>1876</v>
      </c>
      <c r="AG6" s="110">
        <f t="shared" si="0"/>
        <v>4421.31913</v>
      </c>
      <c r="AH6" s="110">
        <f t="shared" si="0"/>
        <v>5000</v>
      </c>
      <c r="AI6" s="110">
        <f t="shared" si="0"/>
        <v>482.68087</v>
      </c>
      <c r="AJ6" s="110">
        <f t="shared" si="0"/>
        <v>0</v>
      </c>
      <c r="AK6" s="110">
        <f t="shared" si="0"/>
        <v>0</v>
      </c>
      <c r="AL6" s="110">
        <f t="shared" si="0"/>
        <v>0</v>
      </c>
      <c r="AM6" s="111"/>
      <c r="AN6" s="111"/>
    </row>
    <row r="7" s="99" customFormat="1" ht="58" customHeight="1" spans="1:40">
      <c r="A7" s="112" t="s">
        <v>203</v>
      </c>
      <c r="B7" s="113" t="s">
        <v>16</v>
      </c>
      <c r="C7" s="114"/>
      <c r="D7" s="115"/>
      <c r="E7" s="112"/>
      <c r="F7" s="116"/>
      <c r="G7" s="116"/>
      <c r="H7" s="113"/>
      <c r="I7" s="110">
        <f>I8+I39+I47+I63</f>
        <v>21</v>
      </c>
      <c r="J7" s="110"/>
      <c r="K7" s="110">
        <f t="shared" ref="J7:AL7" si="1">K8+K39+K47+K63</f>
        <v>21</v>
      </c>
      <c r="L7" s="110">
        <f t="shared" si="1"/>
        <v>0</v>
      </c>
      <c r="M7" s="110">
        <f t="shared" si="1"/>
        <v>0</v>
      </c>
      <c r="N7" s="110">
        <f t="shared" si="1"/>
        <v>0</v>
      </c>
      <c r="O7" s="110">
        <f t="shared" si="1"/>
        <v>0</v>
      </c>
      <c r="P7" s="110">
        <f t="shared" si="1"/>
        <v>0</v>
      </c>
      <c r="Q7" s="110">
        <f t="shared" si="1"/>
        <v>0</v>
      </c>
      <c r="R7" s="110">
        <f t="shared" si="1"/>
        <v>0</v>
      </c>
      <c r="S7" s="110">
        <f t="shared" si="1"/>
        <v>7681</v>
      </c>
      <c r="T7" s="110">
        <f t="shared" si="1"/>
        <v>33871</v>
      </c>
      <c r="U7" s="110"/>
      <c r="V7" s="110"/>
      <c r="W7" s="110"/>
      <c r="X7" s="110"/>
      <c r="Y7" s="110"/>
      <c r="Z7" s="110">
        <f t="shared" si="1"/>
        <v>15854</v>
      </c>
      <c r="AA7" s="110">
        <f t="shared" si="1"/>
        <v>9856.640082</v>
      </c>
      <c r="AB7" s="110">
        <f t="shared" si="1"/>
        <v>6748.440082</v>
      </c>
      <c r="AC7" s="110">
        <f t="shared" si="1"/>
        <v>500</v>
      </c>
      <c r="AD7" s="110">
        <f t="shared" si="1"/>
        <v>2608.2</v>
      </c>
      <c r="AE7" s="110">
        <f t="shared" si="1"/>
        <v>0</v>
      </c>
      <c r="AF7" s="110">
        <f t="shared" si="1"/>
        <v>500</v>
      </c>
      <c r="AG7" s="110">
        <f t="shared" si="1"/>
        <v>1797.938592</v>
      </c>
      <c r="AH7" s="110">
        <f t="shared" si="1"/>
        <v>3500</v>
      </c>
      <c r="AI7" s="110">
        <f t="shared" si="1"/>
        <v>199.421326</v>
      </c>
      <c r="AJ7" s="110">
        <f t="shared" si="1"/>
        <v>0</v>
      </c>
      <c r="AK7" s="110">
        <f t="shared" si="1"/>
        <v>0</v>
      </c>
      <c r="AL7" s="110">
        <f t="shared" si="1"/>
        <v>0</v>
      </c>
      <c r="AM7" s="111"/>
      <c r="AN7" s="111"/>
    </row>
    <row r="8" s="99" customFormat="1" ht="64" customHeight="1" spans="1:40">
      <c r="A8" s="112" t="s">
        <v>204</v>
      </c>
      <c r="B8" s="113" t="s">
        <v>18</v>
      </c>
      <c r="C8" s="114"/>
      <c r="D8" s="115"/>
      <c r="E8" s="112"/>
      <c r="F8" s="116"/>
      <c r="G8" s="116"/>
      <c r="H8" s="113"/>
      <c r="I8" s="110">
        <f>I9+I16+I24+I25+I34+I37+I38</f>
        <v>13</v>
      </c>
      <c r="J8" s="110"/>
      <c r="K8" s="110">
        <f t="shared" ref="J8:AL8" si="2">K9+K16+K24+K25+K34+K37+K38</f>
        <v>13</v>
      </c>
      <c r="L8" s="110">
        <f t="shared" si="2"/>
        <v>0</v>
      </c>
      <c r="M8" s="110">
        <f t="shared" si="2"/>
        <v>0</v>
      </c>
      <c r="N8" s="110">
        <f t="shared" si="2"/>
        <v>0</v>
      </c>
      <c r="O8" s="110">
        <f t="shared" si="2"/>
        <v>0</v>
      </c>
      <c r="P8" s="110">
        <f t="shared" si="2"/>
        <v>0</v>
      </c>
      <c r="Q8" s="110">
        <f t="shared" si="2"/>
        <v>0</v>
      </c>
      <c r="R8" s="110">
        <f t="shared" si="2"/>
        <v>0</v>
      </c>
      <c r="S8" s="110">
        <f t="shared" si="2"/>
        <v>6274</v>
      </c>
      <c r="T8" s="110">
        <f t="shared" si="2"/>
        <v>28743</v>
      </c>
      <c r="U8" s="110"/>
      <c r="V8" s="110"/>
      <c r="W8" s="110"/>
      <c r="X8" s="110"/>
      <c r="Y8" s="110"/>
      <c r="Z8" s="110">
        <f t="shared" si="2"/>
        <v>8129</v>
      </c>
      <c r="AA8" s="110">
        <f t="shared" si="2"/>
        <v>6905.989413</v>
      </c>
      <c r="AB8" s="110">
        <f t="shared" si="2"/>
        <v>5025.989413</v>
      </c>
      <c r="AC8" s="110">
        <f t="shared" si="2"/>
        <v>0</v>
      </c>
      <c r="AD8" s="110">
        <f t="shared" si="2"/>
        <v>1880</v>
      </c>
      <c r="AE8" s="110">
        <f t="shared" si="2"/>
        <v>0</v>
      </c>
      <c r="AF8" s="110">
        <f t="shared" si="2"/>
        <v>360</v>
      </c>
      <c r="AG8" s="110">
        <f t="shared" si="2"/>
        <v>840.551072</v>
      </c>
      <c r="AH8" s="110">
        <f t="shared" si="2"/>
        <v>0</v>
      </c>
      <c r="AI8" s="110">
        <f t="shared" si="2"/>
        <v>22.459515</v>
      </c>
      <c r="AJ8" s="110">
        <f t="shared" si="2"/>
        <v>0</v>
      </c>
      <c r="AK8" s="110">
        <f t="shared" si="2"/>
        <v>0</v>
      </c>
      <c r="AL8" s="110">
        <f t="shared" si="2"/>
        <v>0</v>
      </c>
      <c r="AM8" s="111"/>
      <c r="AN8" s="111"/>
    </row>
    <row r="9" s="99" customFormat="1" ht="58" customHeight="1" spans="1:40">
      <c r="A9" s="112" t="s">
        <v>205</v>
      </c>
      <c r="B9" s="113" t="s">
        <v>206</v>
      </c>
      <c r="C9" s="114"/>
      <c r="D9" s="115"/>
      <c r="E9" s="112"/>
      <c r="F9" s="116"/>
      <c r="G9" s="116"/>
      <c r="H9" s="113"/>
      <c r="I9" s="110">
        <f>I10+I11</f>
        <v>4</v>
      </c>
      <c r="J9" s="110"/>
      <c r="K9" s="110">
        <f t="shared" ref="J9:AL9" si="3">K10+K11</f>
        <v>4</v>
      </c>
      <c r="L9" s="110">
        <f t="shared" si="3"/>
        <v>0</v>
      </c>
      <c r="M9" s="110">
        <f t="shared" si="3"/>
        <v>0</v>
      </c>
      <c r="N9" s="110">
        <f t="shared" si="3"/>
        <v>0</v>
      </c>
      <c r="O9" s="110">
        <f t="shared" si="3"/>
        <v>0</v>
      </c>
      <c r="P9" s="110">
        <f t="shared" si="3"/>
        <v>0</v>
      </c>
      <c r="Q9" s="110">
        <f t="shared" si="3"/>
        <v>0</v>
      </c>
      <c r="R9" s="110">
        <f t="shared" si="3"/>
        <v>0</v>
      </c>
      <c r="S9" s="110">
        <f t="shared" si="3"/>
        <v>856</v>
      </c>
      <c r="T9" s="110">
        <f t="shared" si="3"/>
        <v>2765</v>
      </c>
      <c r="U9" s="110"/>
      <c r="V9" s="110"/>
      <c r="W9" s="110"/>
      <c r="X9" s="110"/>
      <c r="Y9" s="110"/>
      <c r="Z9" s="110">
        <f t="shared" si="3"/>
        <v>2153</v>
      </c>
      <c r="AA9" s="110">
        <f t="shared" si="3"/>
        <v>1803.2618</v>
      </c>
      <c r="AB9" s="110">
        <f t="shared" si="3"/>
        <v>1523.2618</v>
      </c>
      <c r="AC9" s="110">
        <f t="shared" si="3"/>
        <v>0</v>
      </c>
      <c r="AD9" s="110">
        <f t="shared" si="3"/>
        <v>280</v>
      </c>
      <c r="AE9" s="110">
        <f t="shared" si="3"/>
        <v>0</v>
      </c>
      <c r="AF9" s="110">
        <f t="shared" si="3"/>
        <v>160</v>
      </c>
      <c r="AG9" s="110">
        <f t="shared" si="3"/>
        <v>167.278685</v>
      </c>
      <c r="AH9" s="110">
        <f t="shared" si="3"/>
        <v>0</v>
      </c>
      <c r="AI9" s="110">
        <f t="shared" si="3"/>
        <v>22.459515</v>
      </c>
      <c r="AJ9" s="110">
        <f t="shared" si="3"/>
        <v>0</v>
      </c>
      <c r="AK9" s="110">
        <f t="shared" si="3"/>
        <v>0</v>
      </c>
      <c r="AL9" s="110">
        <f t="shared" si="3"/>
        <v>0</v>
      </c>
      <c r="AM9" s="111"/>
      <c r="AN9" s="111"/>
    </row>
    <row r="10" s="100" customFormat="1" ht="50" customHeight="1" spans="1:40">
      <c r="A10" s="117" t="s">
        <v>207</v>
      </c>
      <c r="B10" s="113" t="s">
        <v>208</v>
      </c>
      <c r="C10" s="114"/>
      <c r="D10" s="115"/>
      <c r="E10" s="118"/>
      <c r="F10" s="119"/>
      <c r="G10" s="119"/>
      <c r="H10" s="119"/>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c r="AN10" s="119"/>
    </row>
    <row r="11" s="100" customFormat="1" ht="70" customHeight="1" spans="1:40">
      <c r="A11" s="117" t="s">
        <v>207</v>
      </c>
      <c r="B11" s="113" t="s">
        <v>209</v>
      </c>
      <c r="C11" s="114"/>
      <c r="D11" s="115"/>
      <c r="E11" s="118"/>
      <c r="F11" s="119"/>
      <c r="G11" s="119"/>
      <c r="H11" s="119"/>
      <c r="I11" s="118">
        <f>SUM(I12:I15)</f>
        <v>4</v>
      </c>
      <c r="J11" s="118"/>
      <c r="K11" s="118">
        <f t="shared" ref="J11:AL11" si="4">SUM(K12:K15)</f>
        <v>4</v>
      </c>
      <c r="L11" s="118">
        <f t="shared" si="4"/>
        <v>0</v>
      </c>
      <c r="M11" s="118">
        <f t="shared" si="4"/>
        <v>0</v>
      </c>
      <c r="N11" s="118">
        <f t="shared" si="4"/>
        <v>0</v>
      </c>
      <c r="O11" s="118">
        <f t="shared" si="4"/>
        <v>0</v>
      </c>
      <c r="P11" s="118">
        <f t="shared" si="4"/>
        <v>0</v>
      </c>
      <c r="Q11" s="118">
        <f t="shared" si="4"/>
        <v>0</v>
      </c>
      <c r="R11" s="118">
        <f t="shared" si="4"/>
        <v>0</v>
      </c>
      <c r="S11" s="118">
        <f t="shared" si="4"/>
        <v>856</v>
      </c>
      <c r="T11" s="118">
        <f t="shared" si="4"/>
        <v>2765</v>
      </c>
      <c r="U11" s="118"/>
      <c r="V11" s="118"/>
      <c r="W11" s="118"/>
      <c r="X11" s="118"/>
      <c r="Y11" s="118"/>
      <c r="Z11" s="118">
        <f t="shared" si="4"/>
        <v>2153</v>
      </c>
      <c r="AA11" s="118">
        <f t="shared" si="4"/>
        <v>1803.2618</v>
      </c>
      <c r="AB11" s="118">
        <f t="shared" si="4"/>
        <v>1523.2618</v>
      </c>
      <c r="AC11" s="118">
        <f t="shared" si="4"/>
        <v>0</v>
      </c>
      <c r="AD11" s="118">
        <f t="shared" si="4"/>
        <v>280</v>
      </c>
      <c r="AE11" s="118">
        <f t="shared" si="4"/>
        <v>0</v>
      </c>
      <c r="AF11" s="118">
        <f t="shared" si="4"/>
        <v>160</v>
      </c>
      <c r="AG11" s="118">
        <f t="shared" si="4"/>
        <v>167.278685</v>
      </c>
      <c r="AH11" s="118">
        <f t="shared" si="4"/>
        <v>0</v>
      </c>
      <c r="AI11" s="118">
        <f t="shared" si="4"/>
        <v>22.459515</v>
      </c>
      <c r="AJ11" s="118">
        <f t="shared" si="4"/>
        <v>0</v>
      </c>
      <c r="AK11" s="118">
        <f t="shared" si="4"/>
        <v>0</v>
      </c>
      <c r="AL11" s="118">
        <f t="shared" si="4"/>
        <v>0</v>
      </c>
      <c r="AM11" s="119"/>
      <c r="AN11" s="119"/>
    </row>
    <row r="12" s="100" customFormat="1" ht="327" customHeight="1" spans="1:40">
      <c r="A12" s="117" t="s">
        <v>210</v>
      </c>
      <c r="B12" s="118" t="s">
        <v>211</v>
      </c>
      <c r="C12" s="118" t="s">
        <v>212</v>
      </c>
      <c r="D12" s="118" t="s">
        <v>213</v>
      </c>
      <c r="E12" s="118" t="s">
        <v>214</v>
      </c>
      <c r="F12" s="118" t="s">
        <v>215</v>
      </c>
      <c r="G12" s="118" t="s">
        <v>216</v>
      </c>
      <c r="H12" s="119" t="s">
        <v>217</v>
      </c>
      <c r="I12" s="118">
        <v>1</v>
      </c>
      <c r="J12" s="118">
        <v>4</v>
      </c>
      <c r="K12" s="118">
        <v>1</v>
      </c>
      <c r="L12" s="118"/>
      <c r="M12" s="118"/>
      <c r="N12" s="118"/>
      <c r="O12" s="118"/>
      <c r="P12" s="118"/>
      <c r="Q12" s="118"/>
      <c r="R12" s="118"/>
      <c r="S12" s="118">
        <v>156</v>
      </c>
      <c r="T12" s="118">
        <v>500</v>
      </c>
      <c r="U12" s="133" t="s">
        <v>218</v>
      </c>
      <c r="V12" s="133" t="s">
        <v>219</v>
      </c>
      <c r="W12" s="133" t="s">
        <v>218</v>
      </c>
      <c r="X12" s="133" t="s">
        <v>219</v>
      </c>
      <c r="Y12" s="119" t="s">
        <v>220</v>
      </c>
      <c r="Z12" s="118">
        <v>1300</v>
      </c>
      <c r="AA12" s="118">
        <v>1261</v>
      </c>
      <c r="AB12" s="118">
        <v>981</v>
      </c>
      <c r="AC12" s="118"/>
      <c r="AD12" s="118">
        <v>280</v>
      </c>
      <c r="AE12" s="118"/>
      <c r="AF12" s="118"/>
      <c r="AG12" s="142">
        <v>39</v>
      </c>
      <c r="AH12" s="118"/>
      <c r="AI12" s="118"/>
      <c r="AJ12" s="118"/>
      <c r="AK12" s="118"/>
      <c r="AL12" s="118"/>
      <c r="AM12" s="119" t="s">
        <v>221</v>
      </c>
      <c r="AN12" s="119" t="s">
        <v>222</v>
      </c>
    </row>
    <row r="13" s="100" customFormat="1" ht="384" customHeight="1" spans="1:40">
      <c r="A13" s="117" t="s">
        <v>223</v>
      </c>
      <c r="B13" s="120" t="s">
        <v>224</v>
      </c>
      <c r="C13" s="120" t="s">
        <v>212</v>
      </c>
      <c r="D13" s="121" t="s">
        <v>225</v>
      </c>
      <c r="E13" s="120" t="s">
        <v>214</v>
      </c>
      <c r="F13" s="120" t="s">
        <v>226</v>
      </c>
      <c r="G13" s="121" t="s">
        <v>227</v>
      </c>
      <c r="H13" s="121" t="s">
        <v>228</v>
      </c>
      <c r="I13" s="118">
        <v>1</v>
      </c>
      <c r="J13" s="118"/>
      <c r="K13" s="118">
        <v>1</v>
      </c>
      <c r="L13" s="118"/>
      <c r="M13" s="118"/>
      <c r="N13" s="118"/>
      <c r="O13" s="118"/>
      <c r="P13" s="118"/>
      <c r="Q13" s="118"/>
      <c r="R13" s="118"/>
      <c r="S13" s="118">
        <v>312</v>
      </c>
      <c r="T13" s="124">
        <v>1000</v>
      </c>
      <c r="U13" s="133" t="s">
        <v>218</v>
      </c>
      <c r="V13" s="122" t="s">
        <v>219</v>
      </c>
      <c r="W13" s="133" t="s">
        <v>218</v>
      </c>
      <c r="X13" s="133" t="s">
        <v>219</v>
      </c>
      <c r="Y13" s="119" t="s">
        <v>220</v>
      </c>
      <c r="Z13" s="124">
        <v>550</v>
      </c>
      <c r="AA13" s="118">
        <v>402.2618</v>
      </c>
      <c r="AB13" s="118">
        <v>402.2618</v>
      </c>
      <c r="AC13" s="118"/>
      <c r="AD13" s="118"/>
      <c r="AE13" s="118"/>
      <c r="AF13" s="118">
        <v>60</v>
      </c>
      <c r="AG13" s="118">
        <v>87.7382</v>
      </c>
      <c r="AH13" s="118"/>
      <c r="AI13" s="118"/>
      <c r="AJ13" s="118"/>
      <c r="AK13" s="118"/>
      <c r="AL13" s="118"/>
      <c r="AM13" s="121" t="s">
        <v>229</v>
      </c>
      <c r="AN13" s="121" t="s">
        <v>230</v>
      </c>
    </row>
    <row r="14" s="100" customFormat="1" ht="327" customHeight="1" spans="1:40">
      <c r="A14" s="117" t="s">
        <v>231</v>
      </c>
      <c r="B14" s="120" t="s">
        <v>232</v>
      </c>
      <c r="C14" s="120" t="s">
        <v>212</v>
      </c>
      <c r="D14" s="121" t="s">
        <v>233</v>
      </c>
      <c r="E14" s="120" t="s">
        <v>214</v>
      </c>
      <c r="F14" s="120" t="s">
        <v>234</v>
      </c>
      <c r="G14" s="121" t="s">
        <v>235</v>
      </c>
      <c r="H14" s="121" t="s">
        <v>236</v>
      </c>
      <c r="I14" s="118">
        <v>1</v>
      </c>
      <c r="J14" s="118">
        <v>600</v>
      </c>
      <c r="K14" s="118">
        <v>1</v>
      </c>
      <c r="L14" s="118"/>
      <c r="M14" s="118"/>
      <c r="N14" s="118"/>
      <c r="O14" s="118"/>
      <c r="P14" s="118"/>
      <c r="Q14" s="118"/>
      <c r="R14" s="118"/>
      <c r="S14" s="118">
        <v>301</v>
      </c>
      <c r="T14" s="124">
        <v>965</v>
      </c>
      <c r="U14" s="122" t="s">
        <v>237</v>
      </c>
      <c r="V14" s="122" t="s">
        <v>238</v>
      </c>
      <c r="W14" s="133" t="s">
        <v>218</v>
      </c>
      <c r="X14" s="133" t="s">
        <v>219</v>
      </c>
      <c r="Y14" s="119" t="s">
        <v>220</v>
      </c>
      <c r="Z14" s="124">
        <v>150</v>
      </c>
      <c r="AA14" s="118">
        <v>140</v>
      </c>
      <c r="AB14" s="118">
        <v>140</v>
      </c>
      <c r="AC14" s="118"/>
      <c r="AD14" s="118"/>
      <c r="AE14" s="118"/>
      <c r="AF14" s="118"/>
      <c r="AG14" s="118">
        <v>10</v>
      </c>
      <c r="AH14" s="118"/>
      <c r="AI14" s="118"/>
      <c r="AJ14" s="118"/>
      <c r="AK14" s="118"/>
      <c r="AL14" s="118"/>
      <c r="AM14" s="121" t="s">
        <v>239</v>
      </c>
      <c r="AN14" s="121" t="s">
        <v>240</v>
      </c>
    </row>
    <row r="15" s="100" customFormat="1" ht="409" customHeight="1" spans="1:40">
      <c r="A15" s="117" t="s">
        <v>241</v>
      </c>
      <c r="B15" s="122" t="s">
        <v>242</v>
      </c>
      <c r="C15" s="118" t="s">
        <v>212</v>
      </c>
      <c r="D15" s="119" t="s">
        <v>243</v>
      </c>
      <c r="E15" s="118" t="s">
        <v>244</v>
      </c>
      <c r="F15" s="119" t="s">
        <v>245</v>
      </c>
      <c r="G15" s="123" t="s">
        <v>246</v>
      </c>
      <c r="H15" s="119" t="s">
        <v>247</v>
      </c>
      <c r="I15" s="118">
        <v>1</v>
      </c>
      <c r="J15" s="118">
        <v>242</v>
      </c>
      <c r="K15" s="118">
        <v>1</v>
      </c>
      <c r="L15" s="118"/>
      <c r="M15" s="118"/>
      <c r="N15" s="118"/>
      <c r="O15" s="118"/>
      <c r="P15" s="118"/>
      <c r="Q15" s="118"/>
      <c r="R15" s="118"/>
      <c r="S15" s="118">
        <v>87</v>
      </c>
      <c r="T15" s="118">
        <v>300</v>
      </c>
      <c r="U15" s="119" t="s">
        <v>248</v>
      </c>
      <c r="V15" s="119" t="s">
        <v>249</v>
      </c>
      <c r="W15" s="121" t="s">
        <v>218</v>
      </c>
      <c r="X15" s="119" t="s">
        <v>219</v>
      </c>
      <c r="Y15" s="119" t="s">
        <v>220</v>
      </c>
      <c r="Z15" s="118">
        <v>153</v>
      </c>
      <c r="AA15" s="118"/>
      <c r="AB15" s="118"/>
      <c r="AC15" s="118"/>
      <c r="AD15" s="118"/>
      <c r="AE15" s="118"/>
      <c r="AF15" s="118">
        <v>100</v>
      </c>
      <c r="AG15" s="118">
        <v>30.540485</v>
      </c>
      <c r="AH15" s="118"/>
      <c r="AI15" s="118">
        <v>22.459515</v>
      </c>
      <c r="AJ15" s="118"/>
      <c r="AK15" s="118"/>
      <c r="AL15" s="118"/>
      <c r="AM15" s="119" t="s">
        <v>250</v>
      </c>
      <c r="AN15" s="119" t="s">
        <v>251</v>
      </c>
    </row>
    <row r="16" s="99" customFormat="1" ht="54" customHeight="1" spans="1:40">
      <c r="A16" s="112" t="s">
        <v>205</v>
      </c>
      <c r="B16" s="113" t="s">
        <v>252</v>
      </c>
      <c r="C16" s="114"/>
      <c r="D16" s="115"/>
      <c r="E16" s="110"/>
      <c r="F16" s="111"/>
      <c r="G16" s="111"/>
      <c r="H16" s="111"/>
      <c r="I16" s="110">
        <f>I17+I18+I19+I22</f>
        <v>3</v>
      </c>
      <c r="J16" s="110"/>
      <c r="K16" s="110">
        <f t="shared" ref="J16:AL16" si="5">K17+K18+K19+K22</f>
        <v>3</v>
      </c>
      <c r="L16" s="110">
        <f t="shared" si="5"/>
        <v>0</v>
      </c>
      <c r="M16" s="110">
        <f t="shared" si="5"/>
        <v>0</v>
      </c>
      <c r="N16" s="110">
        <f t="shared" si="5"/>
        <v>0</v>
      </c>
      <c r="O16" s="110">
        <f t="shared" si="5"/>
        <v>0</v>
      </c>
      <c r="P16" s="110">
        <f t="shared" si="5"/>
        <v>0</v>
      </c>
      <c r="Q16" s="110">
        <f t="shared" si="5"/>
        <v>0</v>
      </c>
      <c r="R16" s="110">
        <f t="shared" si="5"/>
        <v>0</v>
      </c>
      <c r="S16" s="110">
        <f t="shared" si="5"/>
        <v>4254</v>
      </c>
      <c r="T16" s="110">
        <f t="shared" si="5"/>
        <v>21906</v>
      </c>
      <c r="U16" s="110"/>
      <c r="V16" s="110"/>
      <c r="W16" s="110"/>
      <c r="X16" s="110"/>
      <c r="Y16" s="110"/>
      <c r="Z16" s="110">
        <f t="shared" si="5"/>
        <v>4848</v>
      </c>
      <c r="AA16" s="110">
        <f t="shared" si="5"/>
        <v>4230.6532</v>
      </c>
      <c r="AB16" s="110">
        <f t="shared" si="5"/>
        <v>2630.6532</v>
      </c>
      <c r="AC16" s="110">
        <f t="shared" si="5"/>
        <v>0</v>
      </c>
      <c r="AD16" s="110">
        <f t="shared" si="5"/>
        <v>1600</v>
      </c>
      <c r="AE16" s="110">
        <f t="shared" si="5"/>
        <v>0</v>
      </c>
      <c r="AF16" s="110">
        <f t="shared" si="5"/>
        <v>200</v>
      </c>
      <c r="AG16" s="110">
        <f t="shared" si="5"/>
        <v>417.3468</v>
      </c>
      <c r="AH16" s="110">
        <f t="shared" si="5"/>
        <v>0</v>
      </c>
      <c r="AI16" s="110">
        <f t="shared" si="5"/>
        <v>0</v>
      </c>
      <c r="AJ16" s="110">
        <f t="shared" si="5"/>
        <v>0</v>
      </c>
      <c r="AK16" s="110">
        <f t="shared" si="5"/>
        <v>0</v>
      </c>
      <c r="AL16" s="110">
        <f t="shared" si="5"/>
        <v>0</v>
      </c>
      <c r="AM16" s="111"/>
      <c r="AN16" s="111"/>
    </row>
    <row r="17" s="100" customFormat="1" ht="30" customHeight="1" spans="1:40">
      <c r="A17" s="117" t="s">
        <v>207</v>
      </c>
      <c r="B17" s="113" t="s">
        <v>32</v>
      </c>
      <c r="C17" s="114"/>
      <c r="D17" s="115"/>
      <c r="E17" s="118"/>
      <c r="F17" s="119"/>
      <c r="G17" s="119"/>
      <c r="H17" s="119"/>
      <c r="I17" s="118"/>
      <c r="J17" s="118"/>
      <c r="K17" s="118"/>
      <c r="L17" s="118"/>
      <c r="M17" s="118"/>
      <c r="N17" s="118"/>
      <c r="O17" s="118"/>
      <c r="P17" s="118"/>
      <c r="Q17" s="118"/>
      <c r="R17" s="118"/>
      <c r="S17" s="118"/>
      <c r="T17" s="118"/>
      <c r="U17" s="119"/>
      <c r="V17" s="119"/>
      <c r="W17" s="119"/>
      <c r="X17" s="119"/>
      <c r="Y17" s="119"/>
      <c r="Z17" s="118"/>
      <c r="AA17" s="118"/>
      <c r="AB17" s="118"/>
      <c r="AC17" s="118"/>
      <c r="AD17" s="118"/>
      <c r="AE17" s="118"/>
      <c r="AF17" s="118"/>
      <c r="AG17" s="118"/>
      <c r="AH17" s="118"/>
      <c r="AI17" s="118"/>
      <c r="AJ17" s="118"/>
      <c r="AK17" s="118"/>
      <c r="AL17" s="118"/>
      <c r="AM17" s="119"/>
      <c r="AN17" s="119"/>
    </row>
    <row r="18" s="100" customFormat="1" ht="30" customHeight="1" spans="1:40">
      <c r="A18" s="117" t="s">
        <v>207</v>
      </c>
      <c r="B18" s="116" t="s">
        <v>253</v>
      </c>
      <c r="C18" s="112"/>
      <c r="D18" s="116"/>
      <c r="E18" s="118"/>
      <c r="F18" s="119"/>
      <c r="G18" s="119"/>
      <c r="H18" s="119"/>
      <c r="I18" s="118"/>
      <c r="J18" s="118"/>
      <c r="K18" s="118"/>
      <c r="L18" s="118"/>
      <c r="M18" s="118"/>
      <c r="N18" s="118"/>
      <c r="O18" s="118"/>
      <c r="P18" s="118"/>
      <c r="Q18" s="118"/>
      <c r="R18" s="118"/>
      <c r="S18" s="118"/>
      <c r="T18" s="118"/>
      <c r="U18" s="119"/>
      <c r="V18" s="119"/>
      <c r="W18" s="119"/>
      <c r="X18" s="119"/>
      <c r="Y18" s="119"/>
      <c r="Z18" s="118"/>
      <c r="AA18" s="118"/>
      <c r="AB18" s="118"/>
      <c r="AC18" s="118"/>
      <c r="AD18" s="118"/>
      <c r="AE18" s="118"/>
      <c r="AF18" s="118"/>
      <c r="AG18" s="118"/>
      <c r="AH18" s="118"/>
      <c r="AI18" s="118"/>
      <c r="AJ18" s="118"/>
      <c r="AK18" s="118"/>
      <c r="AL18" s="118"/>
      <c r="AM18" s="119"/>
      <c r="AN18" s="119"/>
    </row>
    <row r="19" s="100" customFormat="1" ht="86" customHeight="1" spans="1:40">
      <c r="A19" s="117" t="s">
        <v>207</v>
      </c>
      <c r="B19" s="116" t="s">
        <v>35</v>
      </c>
      <c r="C19" s="112"/>
      <c r="D19" s="116"/>
      <c r="E19" s="118"/>
      <c r="F19" s="119"/>
      <c r="G19" s="119"/>
      <c r="H19" s="119"/>
      <c r="I19" s="118">
        <f>SUM(I20:I21)</f>
        <v>2</v>
      </c>
      <c r="J19" s="118"/>
      <c r="K19" s="118">
        <f t="shared" ref="J19:AL19" si="6">SUM(K20:K21)</f>
        <v>2</v>
      </c>
      <c r="L19" s="118">
        <f t="shared" si="6"/>
        <v>0</v>
      </c>
      <c r="M19" s="118">
        <f t="shared" si="6"/>
        <v>0</v>
      </c>
      <c r="N19" s="118">
        <f t="shared" si="6"/>
        <v>0</v>
      </c>
      <c r="O19" s="118">
        <f t="shared" si="6"/>
        <v>0</v>
      </c>
      <c r="P19" s="118">
        <f t="shared" si="6"/>
        <v>0</v>
      </c>
      <c r="Q19" s="118">
        <f t="shared" si="6"/>
        <v>0</v>
      </c>
      <c r="R19" s="118">
        <f t="shared" si="6"/>
        <v>0</v>
      </c>
      <c r="S19" s="118">
        <f t="shared" si="6"/>
        <v>254</v>
      </c>
      <c r="T19" s="118">
        <f t="shared" si="6"/>
        <v>906</v>
      </c>
      <c r="U19" s="118"/>
      <c r="V19" s="118"/>
      <c r="W19" s="118"/>
      <c r="X19" s="118"/>
      <c r="Y19" s="118"/>
      <c r="Z19" s="118">
        <f t="shared" si="6"/>
        <v>4750</v>
      </c>
      <c r="AA19" s="118">
        <f t="shared" si="6"/>
        <v>4133</v>
      </c>
      <c r="AB19" s="118">
        <f t="shared" si="6"/>
        <v>2533</v>
      </c>
      <c r="AC19" s="118">
        <f t="shared" si="6"/>
        <v>0</v>
      </c>
      <c r="AD19" s="118">
        <f t="shared" si="6"/>
        <v>1600</v>
      </c>
      <c r="AE19" s="118">
        <f t="shared" si="6"/>
        <v>0</v>
      </c>
      <c r="AF19" s="118">
        <f t="shared" si="6"/>
        <v>200</v>
      </c>
      <c r="AG19" s="118">
        <f t="shared" si="6"/>
        <v>417</v>
      </c>
      <c r="AH19" s="118">
        <f t="shared" si="6"/>
        <v>0</v>
      </c>
      <c r="AI19" s="118">
        <f t="shared" si="6"/>
        <v>0</v>
      </c>
      <c r="AJ19" s="118">
        <f t="shared" si="6"/>
        <v>0</v>
      </c>
      <c r="AK19" s="118">
        <f t="shared" si="6"/>
        <v>0</v>
      </c>
      <c r="AL19" s="118">
        <f t="shared" si="6"/>
        <v>0</v>
      </c>
      <c r="AM19" s="119"/>
      <c r="AN19" s="119"/>
    </row>
    <row r="20" s="100" customFormat="1" ht="326" customHeight="1" spans="1:40">
      <c r="A20" s="117" t="s">
        <v>254</v>
      </c>
      <c r="B20" s="118" t="s">
        <v>255</v>
      </c>
      <c r="C20" s="118" t="s">
        <v>212</v>
      </c>
      <c r="D20" s="119" t="s">
        <v>256</v>
      </c>
      <c r="E20" s="118" t="s">
        <v>214</v>
      </c>
      <c r="F20" s="118" t="s">
        <v>215</v>
      </c>
      <c r="G20" s="119" t="s">
        <v>257</v>
      </c>
      <c r="H20" s="119" t="s">
        <v>258</v>
      </c>
      <c r="I20" s="118">
        <v>1</v>
      </c>
      <c r="J20" s="118">
        <v>9</v>
      </c>
      <c r="K20" s="118">
        <v>1</v>
      </c>
      <c r="L20" s="118"/>
      <c r="M20" s="118"/>
      <c r="N20" s="118"/>
      <c r="O20" s="118"/>
      <c r="P20" s="118"/>
      <c r="Q20" s="118"/>
      <c r="R20" s="118"/>
      <c r="S20" s="118">
        <v>226</v>
      </c>
      <c r="T20" s="118">
        <v>793</v>
      </c>
      <c r="U20" s="134" t="s">
        <v>259</v>
      </c>
      <c r="V20" s="134" t="s">
        <v>260</v>
      </c>
      <c r="W20" s="119" t="s">
        <v>261</v>
      </c>
      <c r="X20" s="133" t="s">
        <v>262</v>
      </c>
      <c r="Y20" s="119" t="s">
        <v>220</v>
      </c>
      <c r="Z20" s="118">
        <v>4550</v>
      </c>
      <c r="AA20" s="118">
        <v>4133</v>
      </c>
      <c r="AB20" s="118">
        <v>2533</v>
      </c>
      <c r="AC20" s="118"/>
      <c r="AD20" s="118">
        <v>1600</v>
      </c>
      <c r="AE20" s="118"/>
      <c r="AF20" s="118">
        <v>180</v>
      </c>
      <c r="AG20" s="118">
        <v>237</v>
      </c>
      <c r="AH20" s="118"/>
      <c r="AI20" s="118"/>
      <c r="AJ20" s="118"/>
      <c r="AK20" s="118"/>
      <c r="AL20" s="118"/>
      <c r="AM20" s="143" t="s">
        <v>263</v>
      </c>
      <c r="AN20" s="143" t="s">
        <v>264</v>
      </c>
    </row>
    <row r="21" s="100" customFormat="1" ht="170" customHeight="1" spans="1:40">
      <c r="A21" s="117" t="s">
        <v>265</v>
      </c>
      <c r="B21" s="122" t="s">
        <v>266</v>
      </c>
      <c r="C21" s="124" t="s">
        <v>212</v>
      </c>
      <c r="D21" s="125" t="s">
        <v>267</v>
      </c>
      <c r="E21" s="118" t="s">
        <v>214</v>
      </c>
      <c r="F21" s="119" t="s">
        <v>268</v>
      </c>
      <c r="G21" s="119" t="s">
        <v>269</v>
      </c>
      <c r="H21" s="119" t="s">
        <v>270</v>
      </c>
      <c r="I21" s="118">
        <v>1</v>
      </c>
      <c r="J21" s="118">
        <v>2800</v>
      </c>
      <c r="K21" s="118">
        <v>1</v>
      </c>
      <c r="L21" s="118"/>
      <c r="M21" s="118"/>
      <c r="N21" s="118"/>
      <c r="O21" s="118"/>
      <c r="P21" s="118"/>
      <c r="Q21" s="118"/>
      <c r="R21" s="118"/>
      <c r="S21" s="118">
        <v>28</v>
      </c>
      <c r="T21" s="118">
        <v>113</v>
      </c>
      <c r="U21" s="119" t="s">
        <v>271</v>
      </c>
      <c r="V21" s="119" t="s">
        <v>272</v>
      </c>
      <c r="W21" s="119" t="s">
        <v>261</v>
      </c>
      <c r="X21" s="125" t="s">
        <v>262</v>
      </c>
      <c r="Y21" s="119" t="s">
        <v>220</v>
      </c>
      <c r="Z21" s="118">
        <v>200</v>
      </c>
      <c r="AA21" s="118"/>
      <c r="AB21" s="118"/>
      <c r="AC21" s="118"/>
      <c r="AD21" s="118"/>
      <c r="AE21" s="118"/>
      <c r="AF21" s="118">
        <v>20</v>
      </c>
      <c r="AG21" s="118">
        <v>180</v>
      </c>
      <c r="AH21" s="118"/>
      <c r="AI21" s="118"/>
      <c r="AJ21" s="118"/>
      <c r="AK21" s="118"/>
      <c r="AL21" s="118"/>
      <c r="AM21" s="119" t="s">
        <v>273</v>
      </c>
      <c r="AN21" s="119" t="s">
        <v>274</v>
      </c>
    </row>
    <row r="22" s="100" customFormat="1" ht="64" customHeight="1" spans="1:40">
      <c r="A22" s="117" t="s">
        <v>207</v>
      </c>
      <c r="B22" s="116" t="s">
        <v>275</v>
      </c>
      <c r="C22" s="112"/>
      <c r="D22" s="116"/>
      <c r="E22" s="118"/>
      <c r="F22" s="119"/>
      <c r="G22" s="119"/>
      <c r="H22" s="119"/>
      <c r="I22" s="118">
        <f>SUM(I23)</f>
        <v>1</v>
      </c>
      <c r="J22" s="118"/>
      <c r="K22" s="118">
        <f t="shared" ref="J22:AL22" si="7">SUM(K23)</f>
        <v>1</v>
      </c>
      <c r="L22" s="118">
        <f t="shared" si="7"/>
        <v>0</v>
      </c>
      <c r="M22" s="118">
        <f t="shared" si="7"/>
        <v>0</v>
      </c>
      <c r="N22" s="118">
        <f t="shared" si="7"/>
        <v>0</v>
      </c>
      <c r="O22" s="118">
        <f t="shared" si="7"/>
        <v>0</v>
      </c>
      <c r="P22" s="118">
        <f t="shared" si="7"/>
        <v>0</v>
      </c>
      <c r="Q22" s="118">
        <f t="shared" si="7"/>
        <v>0</v>
      </c>
      <c r="R22" s="118">
        <f t="shared" si="7"/>
        <v>0</v>
      </c>
      <c r="S22" s="118">
        <f t="shared" si="7"/>
        <v>4000</v>
      </c>
      <c r="T22" s="118">
        <f t="shared" si="7"/>
        <v>21000</v>
      </c>
      <c r="U22" s="118"/>
      <c r="V22" s="118"/>
      <c r="W22" s="118"/>
      <c r="X22" s="118"/>
      <c r="Y22" s="118"/>
      <c r="Z22" s="118">
        <f t="shared" si="7"/>
        <v>98</v>
      </c>
      <c r="AA22" s="118">
        <f t="shared" si="7"/>
        <v>97.6532</v>
      </c>
      <c r="AB22" s="118">
        <f t="shared" si="7"/>
        <v>97.6532</v>
      </c>
      <c r="AC22" s="118">
        <f t="shared" si="7"/>
        <v>0</v>
      </c>
      <c r="AD22" s="118">
        <f t="shared" si="7"/>
        <v>0</v>
      </c>
      <c r="AE22" s="118">
        <f t="shared" si="7"/>
        <v>0</v>
      </c>
      <c r="AF22" s="118">
        <f t="shared" si="7"/>
        <v>0</v>
      </c>
      <c r="AG22" s="118">
        <f t="shared" si="7"/>
        <v>0.3468</v>
      </c>
      <c r="AH22" s="118">
        <f t="shared" si="7"/>
        <v>0</v>
      </c>
      <c r="AI22" s="118">
        <f t="shared" si="7"/>
        <v>0</v>
      </c>
      <c r="AJ22" s="118">
        <f t="shared" si="7"/>
        <v>0</v>
      </c>
      <c r="AK22" s="118">
        <f t="shared" si="7"/>
        <v>0</v>
      </c>
      <c r="AL22" s="118">
        <f t="shared" si="7"/>
        <v>0</v>
      </c>
      <c r="AM22" s="119"/>
      <c r="AN22" s="119"/>
    </row>
    <row r="23" s="100" customFormat="1" ht="294" customHeight="1" spans="1:40">
      <c r="A23" s="117" t="s">
        <v>276</v>
      </c>
      <c r="B23" s="118" t="s">
        <v>277</v>
      </c>
      <c r="C23" s="118" t="s">
        <v>212</v>
      </c>
      <c r="D23" s="118" t="s">
        <v>278</v>
      </c>
      <c r="E23" s="118" t="s">
        <v>214</v>
      </c>
      <c r="F23" s="118" t="s">
        <v>215</v>
      </c>
      <c r="G23" s="118" t="s">
        <v>279</v>
      </c>
      <c r="H23" s="119" t="s">
        <v>280</v>
      </c>
      <c r="I23" s="118">
        <v>1</v>
      </c>
      <c r="J23" s="118">
        <v>19200</v>
      </c>
      <c r="K23" s="118">
        <v>1</v>
      </c>
      <c r="L23" s="118"/>
      <c r="M23" s="118"/>
      <c r="N23" s="118"/>
      <c r="O23" s="118"/>
      <c r="P23" s="118"/>
      <c r="Q23" s="118"/>
      <c r="R23" s="118"/>
      <c r="S23" s="118">
        <v>4000</v>
      </c>
      <c r="T23" s="118">
        <v>21000</v>
      </c>
      <c r="U23" s="119" t="s">
        <v>261</v>
      </c>
      <c r="V23" s="133" t="s">
        <v>262</v>
      </c>
      <c r="W23" s="119" t="s">
        <v>261</v>
      </c>
      <c r="X23" s="133" t="s">
        <v>262</v>
      </c>
      <c r="Y23" s="119" t="s">
        <v>220</v>
      </c>
      <c r="Z23" s="118">
        <v>98</v>
      </c>
      <c r="AA23" s="118">
        <v>97.6532</v>
      </c>
      <c r="AB23" s="118">
        <v>97.6532</v>
      </c>
      <c r="AC23" s="118"/>
      <c r="AD23" s="118"/>
      <c r="AE23" s="118"/>
      <c r="AF23" s="118"/>
      <c r="AG23" s="118">
        <v>0.3468</v>
      </c>
      <c r="AH23" s="118"/>
      <c r="AI23" s="118"/>
      <c r="AJ23" s="118"/>
      <c r="AK23" s="118"/>
      <c r="AL23" s="118"/>
      <c r="AM23" s="119" t="s">
        <v>281</v>
      </c>
      <c r="AN23" s="119" t="s">
        <v>282</v>
      </c>
    </row>
    <row r="24" s="100" customFormat="1" ht="30" customHeight="1" spans="1:40">
      <c r="A24" s="124" t="s">
        <v>205</v>
      </c>
      <c r="B24" s="116" t="s">
        <v>50</v>
      </c>
      <c r="C24" s="112"/>
      <c r="D24" s="116"/>
      <c r="E24" s="118"/>
      <c r="F24" s="119"/>
      <c r="G24" s="119"/>
      <c r="H24" s="119"/>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AN24" s="119"/>
    </row>
    <row r="25" s="99" customFormat="1" ht="64" customHeight="1" spans="1:40">
      <c r="A25" s="112" t="s">
        <v>205</v>
      </c>
      <c r="B25" s="116" t="s">
        <v>53</v>
      </c>
      <c r="C25" s="112"/>
      <c r="D25" s="116"/>
      <c r="E25" s="110"/>
      <c r="F25" s="111"/>
      <c r="G25" s="111"/>
      <c r="H25" s="111"/>
      <c r="I25" s="110">
        <f>I26+I27+I29+I31</f>
        <v>4</v>
      </c>
      <c r="J25" s="110"/>
      <c r="K25" s="110">
        <f t="shared" ref="J25:AL25" si="8">K26+K27+K29+K31</f>
        <v>4</v>
      </c>
      <c r="L25" s="110">
        <f t="shared" si="8"/>
        <v>0</v>
      </c>
      <c r="M25" s="110">
        <f t="shared" si="8"/>
        <v>0</v>
      </c>
      <c r="N25" s="110">
        <f t="shared" si="8"/>
        <v>0</v>
      </c>
      <c r="O25" s="110">
        <f t="shared" si="8"/>
        <v>0</v>
      </c>
      <c r="P25" s="110">
        <f t="shared" si="8"/>
        <v>0</v>
      </c>
      <c r="Q25" s="110">
        <f t="shared" si="8"/>
        <v>0</v>
      </c>
      <c r="R25" s="110">
        <f t="shared" si="8"/>
        <v>0</v>
      </c>
      <c r="S25" s="110">
        <f t="shared" si="8"/>
        <v>558</v>
      </c>
      <c r="T25" s="110">
        <f t="shared" si="8"/>
        <v>2142</v>
      </c>
      <c r="U25" s="110"/>
      <c r="V25" s="110"/>
      <c r="W25" s="110"/>
      <c r="X25" s="110"/>
      <c r="Y25" s="110"/>
      <c r="Z25" s="110">
        <f t="shared" si="8"/>
        <v>628</v>
      </c>
      <c r="AA25" s="110">
        <f t="shared" si="8"/>
        <v>582.074413</v>
      </c>
      <c r="AB25" s="110">
        <f t="shared" si="8"/>
        <v>582.074413</v>
      </c>
      <c r="AC25" s="110">
        <f t="shared" si="8"/>
        <v>0</v>
      </c>
      <c r="AD25" s="110">
        <f t="shared" si="8"/>
        <v>0</v>
      </c>
      <c r="AE25" s="110">
        <f t="shared" si="8"/>
        <v>0</v>
      </c>
      <c r="AF25" s="110">
        <f t="shared" si="8"/>
        <v>0</v>
      </c>
      <c r="AG25" s="110">
        <f t="shared" si="8"/>
        <v>45.925587</v>
      </c>
      <c r="AH25" s="110">
        <f t="shared" si="8"/>
        <v>0</v>
      </c>
      <c r="AI25" s="110">
        <f t="shared" si="8"/>
        <v>0</v>
      </c>
      <c r="AJ25" s="110">
        <f t="shared" si="8"/>
        <v>0</v>
      </c>
      <c r="AK25" s="110">
        <f t="shared" si="8"/>
        <v>0</v>
      </c>
      <c r="AL25" s="110">
        <f t="shared" si="8"/>
        <v>0</v>
      </c>
      <c r="AM25" s="111"/>
      <c r="AN25" s="111"/>
    </row>
    <row r="26" s="100" customFormat="1" ht="37" customHeight="1" spans="1:40">
      <c r="A26" s="117" t="s">
        <v>207</v>
      </c>
      <c r="B26" s="116" t="s">
        <v>283</v>
      </c>
      <c r="C26" s="112"/>
      <c r="D26" s="116"/>
      <c r="E26" s="118"/>
      <c r="F26" s="119"/>
      <c r="G26" s="119"/>
      <c r="H26" s="119"/>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c r="AN26" s="119"/>
    </row>
    <row r="27" s="100" customFormat="1" ht="98" customHeight="1" spans="1:40">
      <c r="A27" s="117" t="s">
        <v>207</v>
      </c>
      <c r="B27" s="116" t="s">
        <v>284</v>
      </c>
      <c r="C27" s="112"/>
      <c r="D27" s="116"/>
      <c r="E27" s="118"/>
      <c r="F27" s="119"/>
      <c r="G27" s="119"/>
      <c r="H27" s="119"/>
      <c r="I27" s="118">
        <f>SUM(I28)</f>
        <v>1</v>
      </c>
      <c r="J27" s="118"/>
      <c r="K27" s="118">
        <f t="shared" ref="J27:AL27" si="9">SUM(K28)</f>
        <v>1</v>
      </c>
      <c r="L27" s="118">
        <f t="shared" si="9"/>
        <v>0</v>
      </c>
      <c r="M27" s="118">
        <f t="shared" si="9"/>
        <v>0</v>
      </c>
      <c r="N27" s="118">
        <f t="shared" si="9"/>
        <v>0</v>
      </c>
      <c r="O27" s="118">
        <f t="shared" si="9"/>
        <v>0</v>
      </c>
      <c r="P27" s="118">
        <f t="shared" si="9"/>
        <v>0</v>
      </c>
      <c r="Q27" s="118">
        <f t="shared" si="9"/>
        <v>0</v>
      </c>
      <c r="R27" s="118">
        <f t="shared" si="9"/>
        <v>0</v>
      </c>
      <c r="S27" s="118">
        <f t="shared" si="9"/>
        <v>75</v>
      </c>
      <c r="T27" s="118">
        <f t="shared" si="9"/>
        <v>240</v>
      </c>
      <c r="U27" s="118"/>
      <c r="V27" s="118"/>
      <c r="W27" s="118"/>
      <c r="X27" s="118"/>
      <c r="Y27" s="118"/>
      <c r="Z27" s="118">
        <f t="shared" si="9"/>
        <v>190</v>
      </c>
      <c r="AA27" s="118">
        <f t="shared" si="9"/>
        <v>174.5838</v>
      </c>
      <c r="AB27" s="118">
        <f t="shared" si="9"/>
        <v>174.5838</v>
      </c>
      <c r="AC27" s="118">
        <f t="shared" si="9"/>
        <v>0</v>
      </c>
      <c r="AD27" s="118">
        <f t="shared" si="9"/>
        <v>0</v>
      </c>
      <c r="AE27" s="118">
        <f t="shared" si="9"/>
        <v>0</v>
      </c>
      <c r="AF27" s="118">
        <f t="shared" si="9"/>
        <v>0</v>
      </c>
      <c r="AG27" s="118">
        <f t="shared" si="9"/>
        <v>15.4162</v>
      </c>
      <c r="AH27" s="118">
        <f t="shared" si="9"/>
        <v>0</v>
      </c>
      <c r="AI27" s="118">
        <f t="shared" si="9"/>
        <v>0</v>
      </c>
      <c r="AJ27" s="118">
        <f t="shared" si="9"/>
        <v>0</v>
      </c>
      <c r="AK27" s="118">
        <f t="shared" si="9"/>
        <v>0</v>
      </c>
      <c r="AL27" s="118">
        <f t="shared" si="9"/>
        <v>0</v>
      </c>
      <c r="AM27" s="119"/>
      <c r="AN27" s="119"/>
    </row>
    <row r="28" s="100" customFormat="1" ht="214" customHeight="1" spans="1:40">
      <c r="A28" s="117" t="s">
        <v>285</v>
      </c>
      <c r="B28" s="118" t="s">
        <v>286</v>
      </c>
      <c r="C28" s="118" t="s">
        <v>212</v>
      </c>
      <c r="D28" s="119" t="s">
        <v>287</v>
      </c>
      <c r="E28" s="118" t="s">
        <v>214</v>
      </c>
      <c r="F28" s="118" t="s">
        <v>215</v>
      </c>
      <c r="G28" s="119" t="s">
        <v>288</v>
      </c>
      <c r="H28" s="119" t="s">
        <v>289</v>
      </c>
      <c r="I28" s="118">
        <v>1</v>
      </c>
      <c r="J28" s="118">
        <v>1700</v>
      </c>
      <c r="K28" s="118">
        <v>1</v>
      </c>
      <c r="L28" s="118"/>
      <c r="M28" s="118"/>
      <c r="N28" s="118"/>
      <c r="O28" s="118"/>
      <c r="P28" s="118"/>
      <c r="Q28" s="118"/>
      <c r="R28" s="118"/>
      <c r="S28" s="118">
        <v>75</v>
      </c>
      <c r="T28" s="118">
        <v>240</v>
      </c>
      <c r="U28" s="134" t="s">
        <v>290</v>
      </c>
      <c r="V28" s="134" t="s">
        <v>291</v>
      </c>
      <c r="W28" s="119" t="s">
        <v>292</v>
      </c>
      <c r="X28" s="119" t="s">
        <v>293</v>
      </c>
      <c r="Y28" s="119" t="s">
        <v>294</v>
      </c>
      <c r="Z28" s="118">
        <v>190</v>
      </c>
      <c r="AA28" s="118">
        <v>174.5838</v>
      </c>
      <c r="AB28" s="118">
        <v>174.5838</v>
      </c>
      <c r="AC28" s="118"/>
      <c r="AD28" s="118"/>
      <c r="AE28" s="118"/>
      <c r="AF28" s="118"/>
      <c r="AG28" s="144">
        <v>15.4162</v>
      </c>
      <c r="AH28" s="118"/>
      <c r="AI28" s="118"/>
      <c r="AJ28" s="145"/>
      <c r="AK28" s="118"/>
      <c r="AL28" s="118"/>
      <c r="AM28" s="119" t="s">
        <v>295</v>
      </c>
      <c r="AN28" s="119" t="s">
        <v>296</v>
      </c>
    </row>
    <row r="29" s="100" customFormat="1" ht="121" customHeight="1" spans="1:40">
      <c r="A29" s="117" t="s">
        <v>207</v>
      </c>
      <c r="B29" s="116" t="s">
        <v>297</v>
      </c>
      <c r="C29" s="112"/>
      <c r="D29" s="116"/>
      <c r="E29" s="118"/>
      <c r="F29" s="119"/>
      <c r="G29" s="119"/>
      <c r="H29" s="119"/>
      <c r="I29" s="118">
        <f>SUM(I30)</f>
        <v>1</v>
      </c>
      <c r="J29" s="118"/>
      <c r="K29" s="118">
        <f t="shared" ref="J29:AL29" si="10">SUM(K30)</f>
        <v>1</v>
      </c>
      <c r="L29" s="118">
        <f t="shared" si="10"/>
        <v>0</v>
      </c>
      <c r="M29" s="118">
        <f t="shared" si="10"/>
        <v>0</v>
      </c>
      <c r="N29" s="118">
        <f t="shared" si="10"/>
        <v>0</v>
      </c>
      <c r="O29" s="118">
        <f t="shared" si="10"/>
        <v>0</v>
      </c>
      <c r="P29" s="118">
        <f t="shared" si="10"/>
        <v>0</v>
      </c>
      <c r="Q29" s="118">
        <f t="shared" si="10"/>
        <v>0</v>
      </c>
      <c r="R29" s="118">
        <f t="shared" si="10"/>
        <v>0</v>
      </c>
      <c r="S29" s="118">
        <f t="shared" si="10"/>
        <v>80</v>
      </c>
      <c r="T29" s="118">
        <f t="shared" si="10"/>
        <v>320</v>
      </c>
      <c r="U29" s="118"/>
      <c r="V29" s="118"/>
      <c r="W29" s="118"/>
      <c r="X29" s="118"/>
      <c r="Y29" s="118"/>
      <c r="Z29" s="118">
        <f t="shared" si="10"/>
        <v>340</v>
      </c>
      <c r="AA29" s="118">
        <f t="shared" si="10"/>
        <v>313.206613</v>
      </c>
      <c r="AB29" s="118">
        <f t="shared" si="10"/>
        <v>313.206613</v>
      </c>
      <c r="AC29" s="118">
        <f t="shared" si="10"/>
        <v>0</v>
      </c>
      <c r="AD29" s="118">
        <f t="shared" si="10"/>
        <v>0</v>
      </c>
      <c r="AE29" s="118">
        <f t="shared" si="10"/>
        <v>0</v>
      </c>
      <c r="AF29" s="118">
        <f t="shared" si="10"/>
        <v>0</v>
      </c>
      <c r="AG29" s="118">
        <f t="shared" si="10"/>
        <v>26.793387</v>
      </c>
      <c r="AH29" s="118">
        <f t="shared" si="10"/>
        <v>0</v>
      </c>
      <c r="AI29" s="118">
        <f t="shared" si="10"/>
        <v>0</v>
      </c>
      <c r="AJ29" s="118">
        <f t="shared" si="10"/>
        <v>0</v>
      </c>
      <c r="AK29" s="118">
        <f t="shared" si="10"/>
        <v>0</v>
      </c>
      <c r="AL29" s="118">
        <f t="shared" si="10"/>
        <v>0</v>
      </c>
      <c r="AM29" s="119"/>
      <c r="AN29" s="119"/>
    </row>
    <row r="30" s="100" customFormat="1" ht="166" customHeight="1" spans="1:40">
      <c r="A30" s="117" t="s">
        <v>298</v>
      </c>
      <c r="B30" s="118" t="s">
        <v>299</v>
      </c>
      <c r="C30" s="118" t="s">
        <v>212</v>
      </c>
      <c r="D30" s="119" t="s">
        <v>300</v>
      </c>
      <c r="E30" s="118" t="s">
        <v>214</v>
      </c>
      <c r="F30" s="118" t="s">
        <v>215</v>
      </c>
      <c r="G30" s="119" t="s">
        <v>301</v>
      </c>
      <c r="H30" s="119" t="s">
        <v>302</v>
      </c>
      <c r="I30" s="118">
        <v>1</v>
      </c>
      <c r="J30" s="118">
        <v>2850</v>
      </c>
      <c r="K30" s="118">
        <v>1</v>
      </c>
      <c r="L30" s="118"/>
      <c r="M30" s="118"/>
      <c r="N30" s="118"/>
      <c r="O30" s="118"/>
      <c r="P30" s="118"/>
      <c r="Q30" s="118"/>
      <c r="R30" s="118"/>
      <c r="S30" s="118">
        <v>80</v>
      </c>
      <c r="T30" s="118">
        <v>320</v>
      </c>
      <c r="U30" s="134" t="s">
        <v>303</v>
      </c>
      <c r="V30" s="134" t="s">
        <v>304</v>
      </c>
      <c r="W30" s="133" t="s">
        <v>218</v>
      </c>
      <c r="X30" s="133" t="s">
        <v>219</v>
      </c>
      <c r="Y30" s="119" t="s">
        <v>220</v>
      </c>
      <c r="Z30" s="118">
        <v>340</v>
      </c>
      <c r="AA30" s="118">
        <v>313.206613</v>
      </c>
      <c r="AB30" s="118">
        <v>313.206613</v>
      </c>
      <c r="AC30" s="118"/>
      <c r="AD30" s="118"/>
      <c r="AE30" s="118"/>
      <c r="AF30" s="118"/>
      <c r="AG30" s="146">
        <v>26.793387</v>
      </c>
      <c r="AH30" s="118"/>
      <c r="AI30" s="118"/>
      <c r="AJ30" s="118"/>
      <c r="AK30" s="118"/>
      <c r="AL30" s="118"/>
      <c r="AM30" s="119" t="s">
        <v>305</v>
      </c>
      <c r="AN30" s="119" t="s">
        <v>306</v>
      </c>
    </row>
    <row r="31" s="100" customFormat="1" ht="82" customHeight="1" spans="1:40">
      <c r="A31" s="117" t="s">
        <v>207</v>
      </c>
      <c r="B31" s="116" t="s">
        <v>44</v>
      </c>
      <c r="C31" s="112"/>
      <c r="D31" s="116"/>
      <c r="E31" s="118"/>
      <c r="F31" s="119"/>
      <c r="G31" s="119"/>
      <c r="H31" s="119"/>
      <c r="I31" s="118">
        <f>SUM(I32:I33)</f>
        <v>2</v>
      </c>
      <c r="J31" s="118"/>
      <c r="K31" s="118">
        <f t="shared" ref="J31:AL31" si="11">SUM(K32:K33)</f>
        <v>2</v>
      </c>
      <c r="L31" s="118">
        <f t="shared" si="11"/>
        <v>0</v>
      </c>
      <c r="M31" s="118">
        <f t="shared" si="11"/>
        <v>0</v>
      </c>
      <c r="N31" s="118">
        <f t="shared" si="11"/>
        <v>0</v>
      </c>
      <c r="O31" s="118">
        <f t="shared" si="11"/>
        <v>0</v>
      </c>
      <c r="P31" s="118">
        <f t="shared" si="11"/>
        <v>0</v>
      </c>
      <c r="Q31" s="118">
        <f t="shared" si="11"/>
        <v>0</v>
      </c>
      <c r="R31" s="118">
        <f t="shared" si="11"/>
        <v>0</v>
      </c>
      <c r="S31" s="118">
        <f t="shared" si="11"/>
        <v>403</v>
      </c>
      <c r="T31" s="118">
        <f t="shared" si="11"/>
        <v>1582</v>
      </c>
      <c r="U31" s="118"/>
      <c r="V31" s="118"/>
      <c r="W31" s="118"/>
      <c r="X31" s="118"/>
      <c r="Y31" s="118"/>
      <c r="Z31" s="118">
        <f t="shared" si="11"/>
        <v>98</v>
      </c>
      <c r="AA31" s="118">
        <f t="shared" si="11"/>
        <v>94.284</v>
      </c>
      <c r="AB31" s="118">
        <f t="shared" si="11"/>
        <v>94.284</v>
      </c>
      <c r="AC31" s="118">
        <f t="shared" si="11"/>
        <v>0</v>
      </c>
      <c r="AD31" s="118">
        <f t="shared" si="11"/>
        <v>0</v>
      </c>
      <c r="AE31" s="118">
        <f t="shared" si="11"/>
        <v>0</v>
      </c>
      <c r="AF31" s="118">
        <f t="shared" si="11"/>
        <v>0</v>
      </c>
      <c r="AG31" s="118">
        <f t="shared" si="11"/>
        <v>3.716</v>
      </c>
      <c r="AH31" s="118">
        <f t="shared" si="11"/>
        <v>0</v>
      </c>
      <c r="AI31" s="118">
        <f t="shared" si="11"/>
        <v>0</v>
      </c>
      <c r="AJ31" s="118">
        <f t="shared" si="11"/>
        <v>0</v>
      </c>
      <c r="AK31" s="118">
        <f t="shared" si="11"/>
        <v>0</v>
      </c>
      <c r="AL31" s="118">
        <f t="shared" si="11"/>
        <v>0</v>
      </c>
      <c r="AM31" s="119"/>
      <c r="AN31" s="119"/>
    </row>
    <row r="32" s="100" customFormat="1" ht="248" customHeight="1" spans="1:40">
      <c r="A32" s="117" t="s">
        <v>307</v>
      </c>
      <c r="B32" s="118" t="s">
        <v>308</v>
      </c>
      <c r="C32" s="118" t="s">
        <v>212</v>
      </c>
      <c r="D32" s="119" t="s">
        <v>309</v>
      </c>
      <c r="E32" s="118" t="s">
        <v>214</v>
      </c>
      <c r="F32" s="118" t="s">
        <v>310</v>
      </c>
      <c r="G32" s="119" t="s">
        <v>301</v>
      </c>
      <c r="H32" s="126" t="s">
        <v>311</v>
      </c>
      <c r="I32" s="118">
        <v>1</v>
      </c>
      <c r="J32" s="118">
        <v>7</v>
      </c>
      <c r="K32" s="118">
        <v>1</v>
      </c>
      <c r="L32" s="118"/>
      <c r="M32" s="118"/>
      <c r="N32" s="118"/>
      <c r="O32" s="118"/>
      <c r="P32" s="118"/>
      <c r="Q32" s="118"/>
      <c r="R32" s="118"/>
      <c r="S32" s="118">
        <v>223</v>
      </c>
      <c r="T32" s="118">
        <v>782</v>
      </c>
      <c r="U32" s="119" t="s">
        <v>303</v>
      </c>
      <c r="V32" s="119" t="s">
        <v>304</v>
      </c>
      <c r="W32" s="133" t="s">
        <v>218</v>
      </c>
      <c r="X32" s="133" t="s">
        <v>219</v>
      </c>
      <c r="Y32" s="119" t="s">
        <v>220</v>
      </c>
      <c r="Z32" s="118">
        <v>49</v>
      </c>
      <c r="AA32" s="139">
        <v>47.142</v>
      </c>
      <c r="AB32" s="140">
        <v>47.142</v>
      </c>
      <c r="AC32" s="118"/>
      <c r="AD32" s="118"/>
      <c r="AE32" s="118"/>
      <c r="AF32" s="118"/>
      <c r="AG32" s="118">
        <v>1.858</v>
      </c>
      <c r="AH32" s="118"/>
      <c r="AI32" s="118"/>
      <c r="AJ32" s="118"/>
      <c r="AK32" s="118"/>
      <c r="AL32" s="118"/>
      <c r="AM32" s="126" t="s">
        <v>312</v>
      </c>
      <c r="AN32" s="126" t="s">
        <v>313</v>
      </c>
    </row>
    <row r="33" s="100" customFormat="1" ht="242" customHeight="1" spans="1:40">
      <c r="A33" s="117" t="s">
        <v>314</v>
      </c>
      <c r="B33" s="118" t="s">
        <v>315</v>
      </c>
      <c r="C33" s="118" t="s">
        <v>212</v>
      </c>
      <c r="D33" s="119" t="s">
        <v>316</v>
      </c>
      <c r="E33" s="118" t="s">
        <v>214</v>
      </c>
      <c r="F33" s="118" t="s">
        <v>310</v>
      </c>
      <c r="G33" s="119" t="s">
        <v>317</v>
      </c>
      <c r="H33" s="126" t="s">
        <v>311</v>
      </c>
      <c r="I33" s="118">
        <v>1</v>
      </c>
      <c r="J33" s="118">
        <v>7</v>
      </c>
      <c r="K33" s="118">
        <v>1</v>
      </c>
      <c r="L33" s="118"/>
      <c r="M33" s="118"/>
      <c r="N33" s="118"/>
      <c r="O33" s="118"/>
      <c r="P33" s="118"/>
      <c r="Q33" s="118"/>
      <c r="R33" s="118"/>
      <c r="S33" s="118">
        <v>180</v>
      </c>
      <c r="T33" s="118">
        <v>800</v>
      </c>
      <c r="U33" s="119" t="s">
        <v>271</v>
      </c>
      <c r="V33" s="119" t="s">
        <v>272</v>
      </c>
      <c r="W33" s="133" t="s">
        <v>218</v>
      </c>
      <c r="X33" s="133" t="s">
        <v>219</v>
      </c>
      <c r="Y33" s="119" t="s">
        <v>220</v>
      </c>
      <c r="Z33" s="118">
        <v>49</v>
      </c>
      <c r="AA33" s="140">
        <v>47.142</v>
      </c>
      <c r="AB33" s="140">
        <v>47.142</v>
      </c>
      <c r="AC33" s="118"/>
      <c r="AD33" s="118"/>
      <c r="AE33" s="118"/>
      <c r="AF33" s="118"/>
      <c r="AG33" s="118">
        <v>1.858</v>
      </c>
      <c r="AH33" s="118"/>
      <c r="AI33" s="118"/>
      <c r="AJ33" s="118"/>
      <c r="AK33" s="118"/>
      <c r="AL33" s="118"/>
      <c r="AM33" s="126" t="s">
        <v>312</v>
      </c>
      <c r="AN33" s="126" t="s">
        <v>313</v>
      </c>
    </row>
    <row r="34" s="99" customFormat="1" ht="100" customHeight="1" spans="1:40">
      <c r="A34" s="112" t="s">
        <v>205</v>
      </c>
      <c r="B34" s="116" t="s">
        <v>55</v>
      </c>
      <c r="C34" s="112"/>
      <c r="D34" s="116"/>
      <c r="E34" s="110"/>
      <c r="F34" s="111"/>
      <c r="G34" s="111"/>
      <c r="H34" s="111"/>
      <c r="I34" s="110">
        <f>SUM(I35:I36)</f>
        <v>2</v>
      </c>
      <c r="J34" s="110"/>
      <c r="K34" s="110">
        <f t="shared" ref="J34:AL34" si="12">SUM(K35:K36)</f>
        <v>2</v>
      </c>
      <c r="L34" s="110">
        <f t="shared" si="12"/>
        <v>0</v>
      </c>
      <c r="M34" s="110">
        <f t="shared" si="12"/>
        <v>0</v>
      </c>
      <c r="N34" s="110">
        <f t="shared" si="12"/>
        <v>0</v>
      </c>
      <c r="O34" s="110">
        <f t="shared" si="12"/>
        <v>0</v>
      </c>
      <c r="P34" s="110">
        <f t="shared" si="12"/>
        <v>0</v>
      </c>
      <c r="Q34" s="110">
        <f t="shared" si="12"/>
        <v>0</v>
      </c>
      <c r="R34" s="110">
        <f t="shared" si="12"/>
        <v>0</v>
      </c>
      <c r="S34" s="110">
        <f t="shared" si="12"/>
        <v>606</v>
      </c>
      <c r="T34" s="110">
        <f t="shared" si="12"/>
        <v>1930</v>
      </c>
      <c r="U34" s="110"/>
      <c r="V34" s="110"/>
      <c r="W34" s="110"/>
      <c r="X34" s="110"/>
      <c r="Y34" s="110"/>
      <c r="Z34" s="110">
        <f t="shared" si="12"/>
        <v>500</v>
      </c>
      <c r="AA34" s="110">
        <f t="shared" si="12"/>
        <v>290</v>
      </c>
      <c r="AB34" s="110">
        <f t="shared" si="12"/>
        <v>290</v>
      </c>
      <c r="AC34" s="110">
        <f t="shared" si="12"/>
        <v>0</v>
      </c>
      <c r="AD34" s="110">
        <f t="shared" si="12"/>
        <v>0</v>
      </c>
      <c r="AE34" s="110">
        <f t="shared" si="12"/>
        <v>0</v>
      </c>
      <c r="AF34" s="110">
        <f t="shared" si="12"/>
        <v>0</v>
      </c>
      <c r="AG34" s="110">
        <f t="shared" si="12"/>
        <v>210</v>
      </c>
      <c r="AH34" s="110">
        <f t="shared" si="12"/>
        <v>0</v>
      </c>
      <c r="AI34" s="110">
        <f t="shared" si="12"/>
        <v>0</v>
      </c>
      <c r="AJ34" s="110">
        <f t="shared" si="12"/>
        <v>0</v>
      </c>
      <c r="AK34" s="110">
        <f t="shared" si="12"/>
        <v>0</v>
      </c>
      <c r="AL34" s="110">
        <f t="shared" si="12"/>
        <v>0</v>
      </c>
      <c r="AM34" s="111"/>
      <c r="AN34" s="111"/>
    </row>
    <row r="35" s="100" customFormat="1" ht="198" customHeight="1" spans="1:40">
      <c r="A35" s="124">
        <v>12</v>
      </c>
      <c r="B35" s="120" t="s">
        <v>318</v>
      </c>
      <c r="C35" s="121" t="s">
        <v>212</v>
      </c>
      <c r="D35" s="121" t="s">
        <v>319</v>
      </c>
      <c r="E35" s="120" t="s">
        <v>214</v>
      </c>
      <c r="F35" s="120" t="s">
        <v>234</v>
      </c>
      <c r="G35" s="121" t="s">
        <v>235</v>
      </c>
      <c r="H35" s="121" t="s">
        <v>320</v>
      </c>
      <c r="I35" s="118">
        <v>1</v>
      </c>
      <c r="J35" s="118">
        <v>16100</v>
      </c>
      <c r="K35" s="118">
        <v>1</v>
      </c>
      <c r="L35" s="118"/>
      <c r="M35" s="118"/>
      <c r="N35" s="118"/>
      <c r="O35" s="118"/>
      <c r="P35" s="118"/>
      <c r="Q35" s="118"/>
      <c r="R35" s="118"/>
      <c r="S35" s="118">
        <v>301</v>
      </c>
      <c r="T35" s="124">
        <v>965</v>
      </c>
      <c r="U35" s="122" t="s">
        <v>237</v>
      </c>
      <c r="V35" s="122" t="s">
        <v>238</v>
      </c>
      <c r="W35" s="120" t="s">
        <v>321</v>
      </c>
      <c r="X35" s="119" t="s">
        <v>322</v>
      </c>
      <c r="Y35" s="119" t="s">
        <v>323</v>
      </c>
      <c r="Z35" s="124">
        <v>390</v>
      </c>
      <c r="AA35" s="118">
        <v>290</v>
      </c>
      <c r="AB35" s="118">
        <v>290</v>
      </c>
      <c r="AC35" s="118"/>
      <c r="AD35" s="118"/>
      <c r="AE35" s="118"/>
      <c r="AF35" s="118"/>
      <c r="AG35" s="118">
        <v>100</v>
      </c>
      <c r="AH35" s="118"/>
      <c r="AI35" s="118"/>
      <c r="AJ35" s="118"/>
      <c r="AK35" s="118"/>
      <c r="AL35" s="118"/>
      <c r="AM35" s="119" t="s">
        <v>324</v>
      </c>
      <c r="AN35" s="119" t="s">
        <v>325</v>
      </c>
    </row>
    <row r="36" s="100" customFormat="1" ht="285" customHeight="1" spans="1:40">
      <c r="A36" s="124">
        <v>13</v>
      </c>
      <c r="B36" s="122" t="s">
        <v>326</v>
      </c>
      <c r="C36" s="120" t="s">
        <v>212</v>
      </c>
      <c r="D36" s="119" t="s">
        <v>327</v>
      </c>
      <c r="E36" s="120" t="s">
        <v>244</v>
      </c>
      <c r="F36" s="121" t="s">
        <v>268</v>
      </c>
      <c r="G36" s="121" t="s">
        <v>328</v>
      </c>
      <c r="H36" s="119" t="s">
        <v>329</v>
      </c>
      <c r="I36" s="118">
        <v>1</v>
      </c>
      <c r="J36" s="118">
        <v>3</v>
      </c>
      <c r="K36" s="118">
        <v>1</v>
      </c>
      <c r="L36" s="118"/>
      <c r="M36" s="118"/>
      <c r="N36" s="118"/>
      <c r="O36" s="118"/>
      <c r="P36" s="118"/>
      <c r="Q36" s="118"/>
      <c r="R36" s="118"/>
      <c r="S36" s="118">
        <v>305</v>
      </c>
      <c r="T36" s="118">
        <v>965</v>
      </c>
      <c r="U36" s="118" t="s">
        <v>237</v>
      </c>
      <c r="V36" s="118" t="s">
        <v>238</v>
      </c>
      <c r="W36" s="119" t="s">
        <v>218</v>
      </c>
      <c r="X36" s="119" t="s">
        <v>219</v>
      </c>
      <c r="Y36" s="119" t="s">
        <v>220</v>
      </c>
      <c r="Z36" s="118">
        <v>110</v>
      </c>
      <c r="AA36" s="118"/>
      <c r="AB36" s="118"/>
      <c r="AC36" s="118"/>
      <c r="AD36" s="118"/>
      <c r="AE36" s="118"/>
      <c r="AF36" s="118"/>
      <c r="AG36" s="118">
        <v>110</v>
      </c>
      <c r="AH36" s="118"/>
      <c r="AI36" s="118"/>
      <c r="AJ36" s="118"/>
      <c r="AK36" s="118"/>
      <c r="AL36" s="118"/>
      <c r="AM36" s="119" t="s">
        <v>330</v>
      </c>
      <c r="AN36" s="119" t="s">
        <v>331</v>
      </c>
    </row>
    <row r="37" s="100" customFormat="1" ht="60" customHeight="1" spans="1:40">
      <c r="A37" s="124" t="s">
        <v>205</v>
      </c>
      <c r="B37" s="116" t="s">
        <v>332</v>
      </c>
      <c r="C37" s="112"/>
      <c r="D37" s="116"/>
      <c r="E37" s="118"/>
      <c r="F37" s="119"/>
      <c r="G37" s="119"/>
      <c r="H37" s="119"/>
      <c r="I37" s="118"/>
      <c r="J37" s="118"/>
      <c r="K37" s="118"/>
      <c r="L37" s="118"/>
      <c r="M37" s="118"/>
      <c r="N37" s="118"/>
      <c r="O37" s="118"/>
      <c r="P37" s="118"/>
      <c r="Q37" s="118"/>
      <c r="R37" s="118"/>
      <c r="S37" s="118"/>
      <c r="T37" s="118"/>
      <c r="U37" s="119"/>
      <c r="V37" s="119"/>
      <c r="W37" s="119"/>
      <c r="X37" s="119"/>
      <c r="Y37" s="119"/>
      <c r="Z37" s="118"/>
      <c r="AA37" s="118"/>
      <c r="AB37" s="118"/>
      <c r="AC37" s="118"/>
      <c r="AD37" s="118"/>
      <c r="AE37" s="118"/>
      <c r="AF37" s="118"/>
      <c r="AG37" s="118"/>
      <c r="AH37" s="118"/>
      <c r="AI37" s="118"/>
      <c r="AJ37" s="118"/>
      <c r="AK37" s="118"/>
      <c r="AL37" s="118"/>
      <c r="AM37" s="119"/>
      <c r="AN37" s="119"/>
    </row>
    <row r="38" s="100" customFormat="1" ht="76" customHeight="1" spans="1:40">
      <c r="A38" s="124" t="s">
        <v>205</v>
      </c>
      <c r="B38" s="116" t="s">
        <v>333</v>
      </c>
      <c r="C38" s="112"/>
      <c r="D38" s="116"/>
      <c r="E38" s="118"/>
      <c r="F38" s="119"/>
      <c r="G38" s="119"/>
      <c r="H38" s="119"/>
      <c r="I38" s="118"/>
      <c r="J38" s="118"/>
      <c r="K38" s="118"/>
      <c r="L38" s="118"/>
      <c r="M38" s="118"/>
      <c r="N38" s="118"/>
      <c r="O38" s="118"/>
      <c r="P38" s="118"/>
      <c r="Q38" s="118"/>
      <c r="R38" s="118"/>
      <c r="S38" s="118"/>
      <c r="T38" s="118"/>
      <c r="U38" s="119"/>
      <c r="V38" s="119"/>
      <c r="W38" s="119"/>
      <c r="X38" s="119"/>
      <c r="Y38" s="119"/>
      <c r="Z38" s="118"/>
      <c r="AA38" s="118"/>
      <c r="AB38" s="118"/>
      <c r="AC38" s="118"/>
      <c r="AD38" s="118"/>
      <c r="AE38" s="118"/>
      <c r="AF38" s="118"/>
      <c r="AG38" s="118"/>
      <c r="AH38" s="118"/>
      <c r="AI38" s="118"/>
      <c r="AJ38" s="118"/>
      <c r="AK38" s="118"/>
      <c r="AL38" s="118"/>
      <c r="AM38" s="119"/>
      <c r="AN38" s="119"/>
    </row>
    <row r="39" s="99" customFormat="1" ht="48" customHeight="1" spans="1:40">
      <c r="A39" s="112" t="s">
        <v>204</v>
      </c>
      <c r="B39" s="116" t="s">
        <v>60</v>
      </c>
      <c r="C39" s="112"/>
      <c r="D39" s="116"/>
      <c r="E39" s="110"/>
      <c r="F39" s="111"/>
      <c r="G39" s="111"/>
      <c r="H39" s="111"/>
      <c r="I39" s="110">
        <f>I40</f>
        <v>3</v>
      </c>
      <c r="J39" s="110"/>
      <c r="K39" s="110">
        <f t="shared" ref="J39:AL39" si="13">K40</f>
        <v>3</v>
      </c>
      <c r="L39" s="110">
        <f t="shared" si="13"/>
        <v>0</v>
      </c>
      <c r="M39" s="110">
        <f t="shared" si="13"/>
        <v>0</v>
      </c>
      <c r="N39" s="110">
        <f t="shared" si="13"/>
        <v>0</v>
      </c>
      <c r="O39" s="110">
        <f t="shared" si="13"/>
        <v>0</v>
      </c>
      <c r="P39" s="110">
        <f t="shared" si="13"/>
        <v>0</v>
      </c>
      <c r="Q39" s="110">
        <f t="shared" si="13"/>
        <v>0</v>
      </c>
      <c r="R39" s="110">
        <f t="shared" si="13"/>
        <v>0</v>
      </c>
      <c r="S39" s="110">
        <f t="shared" si="13"/>
        <v>293</v>
      </c>
      <c r="T39" s="110">
        <f t="shared" si="13"/>
        <v>971</v>
      </c>
      <c r="U39" s="110"/>
      <c r="V39" s="110"/>
      <c r="W39" s="110"/>
      <c r="X39" s="110"/>
      <c r="Y39" s="110"/>
      <c r="Z39" s="110">
        <f t="shared" si="13"/>
        <v>2350</v>
      </c>
      <c r="AA39" s="110">
        <f t="shared" si="13"/>
        <v>2029.33123</v>
      </c>
      <c r="AB39" s="110">
        <f t="shared" si="13"/>
        <v>1301.13123</v>
      </c>
      <c r="AC39" s="110">
        <f t="shared" si="13"/>
        <v>0</v>
      </c>
      <c r="AD39" s="110">
        <f t="shared" si="13"/>
        <v>728.2</v>
      </c>
      <c r="AE39" s="110">
        <f t="shared" si="13"/>
        <v>0</v>
      </c>
      <c r="AF39" s="110">
        <f t="shared" si="13"/>
        <v>140</v>
      </c>
      <c r="AG39" s="110">
        <f t="shared" si="13"/>
        <v>167.66877</v>
      </c>
      <c r="AH39" s="110">
        <f t="shared" si="13"/>
        <v>0</v>
      </c>
      <c r="AI39" s="110">
        <f t="shared" si="13"/>
        <v>13</v>
      </c>
      <c r="AJ39" s="110">
        <f t="shared" si="13"/>
        <v>0</v>
      </c>
      <c r="AK39" s="110">
        <f t="shared" si="13"/>
        <v>0</v>
      </c>
      <c r="AL39" s="110">
        <f t="shared" si="13"/>
        <v>0</v>
      </c>
      <c r="AM39" s="111"/>
      <c r="AN39" s="111"/>
    </row>
    <row r="40" s="100" customFormat="1" ht="76" customHeight="1" spans="1:40">
      <c r="A40" s="124" t="s">
        <v>205</v>
      </c>
      <c r="B40" s="116" t="s">
        <v>62</v>
      </c>
      <c r="C40" s="112"/>
      <c r="D40" s="116"/>
      <c r="E40" s="118"/>
      <c r="F40" s="119"/>
      <c r="G40" s="119"/>
      <c r="H40" s="119"/>
      <c r="I40" s="118">
        <f>SUM(I41:I43)</f>
        <v>3</v>
      </c>
      <c r="J40" s="118"/>
      <c r="K40" s="118">
        <f t="shared" ref="J40:AL40" si="14">SUM(K41:K43)</f>
        <v>3</v>
      </c>
      <c r="L40" s="118">
        <f t="shared" si="14"/>
        <v>0</v>
      </c>
      <c r="M40" s="118">
        <f t="shared" si="14"/>
        <v>0</v>
      </c>
      <c r="N40" s="118">
        <f t="shared" si="14"/>
        <v>0</v>
      </c>
      <c r="O40" s="118">
        <f t="shared" si="14"/>
        <v>0</v>
      </c>
      <c r="P40" s="118">
        <f t="shared" si="14"/>
        <v>0</v>
      </c>
      <c r="Q40" s="118">
        <f t="shared" si="14"/>
        <v>0</v>
      </c>
      <c r="R40" s="118">
        <f t="shared" si="14"/>
        <v>0</v>
      </c>
      <c r="S40" s="118">
        <f t="shared" si="14"/>
        <v>293</v>
      </c>
      <c r="T40" s="118">
        <f t="shared" si="14"/>
        <v>971</v>
      </c>
      <c r="U40" s="118"/>
      <c r="V40" s="118"/>
      <c r="W40" s="118"/>
      <c r="X40" s="118"/>
      <c r="Y40" s="118"/>
      <c r="Z40" s="118">
        <f t="shared" si="14"/>
        <v>2350</v>
      </c>
      <c r="AA40" s="118">
        <f t="shared" si="14"/>
        <v>2029.33123</v>
      </c>
      <c r="AB40" s="118">
        <f t="shared" si="14"/>
        <v>1301.13123</v>
      </c>
      <c r="AC40" s="118">
        <f t="shared" si="14"/>
        <v>0</v>
      </c>
      <c r="AD40" s="118">
        <f t="shared" si="14"/>
        <v>728.2</v>
      </c>
      <c r="AE40" s="118">
        <f t="shared" si="14"/>
        <v>0</v>
      </c>
      <c r="AF40" s="118">
        <f t="shared" si="14"/>
        <v>140</v>
      </c>
      <c r="AG40" s="118">
        <f t="shared" si="14"/>
        <v>167.66877</v>
      </c>
      <c r="AH40" s="118">
        <f t="shared" si="14"/>
        <v>0</v>
      </c>
      <c r="AI40" s="118">
        <f t="shared" si="14"/>
        <v>13</v>
      </c>
      <c r="AJ40" s="118">
        <f t="shared" si="14"/>
        <v>0</v>
      </c>
      <c r="AK40" s="118">
        <f t="shared" si="14"/>
        <v>0</v>
      </c>
      <c r="AL40" s="118">
        <f t="shared" si="14"/>
        <v>0</v>
      </c>
      <c r="AM40" s="119"/>
      <c r="AN40" s="119"/>
    </row>
    <row r="41" s="100" customFormat="1" ht="380" customHeight="1" spans="1:40">
      <c r="A41" s="124">
        <v>14</v>
      </c>
      <c r="B41" s="118" t="s">
        <v>334</v>
      </c>
      <c r="C41" s="118" t="s">
        <v>212</v>
      </c>
      <c r="D41" s="119" t="s">
        <v>335</v>
      </c>
      <c r="E41" s="118" t="s">
        <v>214</v>
      </c>
      <c r="F41" s="118" t="s">
        <v>336</v>
      </c>
      <c r="G41" s="119" t="s">
        <v>257</v>
      </c>
      <c r="H41" s="119" t="s">
        <v>337</v>
      </c>
      <c r="I41" s="118">
        <v>1</v>
      </c>
      <c r="J41" s="118">
        <v>600</v>
      </c>
      <c r="K41" s="118">
        <v>1</v>
      </c>
      <c r="L41" s="118"/>
      <c r="M41" s="118"/>
      <c r="N41" s="118"/>
      <c r="O41" s="118"/>
      <c r="P41" s="118"/>
      <c r="Q41" s="118"/>
      <c r="R41" s="118"/>
      <c r="S41" s="118">
        <v>35</v>
      </c>
      <c r="T41" s="133">
        <v>129</v>
      </c>
      <c r="U41" s="134" t="s">
        <v>259</v>
      </c>
      <c r="V41" s="134" t="s">
        <v>260</v>
      </c>
      <c r="W41" s="134" t="s">
        <v>338</v>
      </c>
      <c r="X41" s="134" t="s">
        <v>339</v>
      </c>
      <c r="Y41" s="119" t="s">
        <v>294</v>
      </c>
      <c r="Z41" s="133">
        <v>280</v>
      </c>
      <c r="AA41" s="118">
        <v>241.88775</v>
      </c>
      <c r="AB41" s="118">
        <v>13.88775</v>
      </c>
      <c r="AC41" s="118"/>
      <c r="AD41" s="118">
        <v>228</v>
      </c>
      <c r="AE41" s="118"/>
      <c r="AF41" s="118"/>
      <c r="AG41" s="118">
        <v>38.11225</v>
      </c>
      <c r="AH41" s="118"/>
      <c r="AI41" s="118"/>
      <c r="AJ41" s="118"/>
      <c r="AK41" s="118"/>
      <c r="AL41" s="118"/>
      <c r="AM41" s="119" t="s">
        <v>340</v>
      </c>
      <c r="AN41" s="119" t="s">
        <v>341</v>
      </c>
    </row>
    <row r="42" s="100" customFormat="1" ht="274" customHeight="1" spans="1:40">
      <c r="A42" s="124">
        <v>15</v>
      </c>
      <c r="B42" s="118" t="s">
        <v>342</v>
      </c>
      <c r="C42" s="118" t="s">
        <v>212</v>
      </c>
      <c r="D42" s="119" t="s">
        <v>343</v>
      </c>
      <c r="E42" s="118" t="s">
        <v>244</v>
      </c>
      <c r="F42" s="118" t="s">
        <v>215</v>
      </c>
      <c r="G42" s="119" t="s">
        <v>344</v>
      </c>
      <c r="H42" s="119" t="s">
        <v>345</v>
      </c>
      <c r="I42" s="118">
        <v>1</v>
      </c>
      <c r="J42" s="118"/>
      <c r="K42" s="118">
        <v>1</v>
      </c>
      <c r="L42" s="118"/>
      <c r="M42" s="118"/>
      <c r="N42" s="118"/>
      <c r="O42" s="118"/>
      <c r="P42" s="118"/>
      <c r="Q42" s="118"/>
      <c r="R42" s="118"/>
      <c r="S42" s="118">
        <v>102</v>
      </c>
      <c r="T42" s="133">
        <v>342</v>
      </c>
      <c r="U42" s="134" t="s">
        <v>338</v>
      </c>
      <c r="V42" s="134" t="s">
        <v>339</v>
      </c>
      <c r="W42" s="134" t="s">
        <v>338</v>
      </c>
      <c r="X42" s="134" t="s">
        <v>339</v>
      </c>
      <c r="Y42" s="119" t="s">
        <v>294</v>
      </c>
      <c r="Z42" s="133">
        <v>370</v>
      </c>
      <c r="AA42" s="118">
        <v>316.24348</v>
      </c>
      <c r="AB42" s="118">
        <v>316.24348</v>
      </c>
      <c r="AC42" s="118"/>
      <c r="AD42" s="118"/>
      <c r="AE42" s="118"/>
      <c r="AF42" s="118"/>
      <c r="AG42" s="118">
        <v>53.75652</v>
      </c>
      <c r="AH42" s="118"/>
      <c r="AI42" s="118"/>
      <c r="AJ42" s="118"/>
      <c r="AK42" s="118"/>
      <c r="AL42" s="118"/>
      <c r="AM42" s="119" t="s">
        <v>346</v>
      </c>
      <c r="AN42" s="119" t="s">
        <v>347</v>
      </c>
    </row>
    <row r="43" s="100" customFormat="1" ht="409" customHeight="1" spans="1:40">
      <c r="A43" s="124">
        <v>16</v>
      </c>
      <c r="B43" s="118" t="s">
        <v>348</v>
      </c>
      <c r="C43" s="118" t="s">
        <v>212</v>
      </c>
      <c r="D43" s="127" t="s">
        <v>349</v>
      </c>
      <c r="E43" s="118" t="s">
        <v>214</v>
      </c>
      <c r="F43" s="118" t="s">
        <v>215</v>
      </c>
      <c r="G43" s="127" t="s">
        <v>350</v>
      </c>
      <c r="H43" s="127" t="s">
        <v>351</v>
      </c>
      <c r="I43" s="118">
        <v>1</v>
      </c>
      <c r="J43" s="118">
        <v>10172</v>
      </c>
      <c r="K43" s="118">
        <v>1</v>
      </c>
      <c r="L43" s="118"/>
      <c r="M43" s="118"/>
      <c r="N43" s="118"/>
      <c r="O43" s="118"/>
      <c r="P43" s="118"/>
      <c r="Q43" s="118"/>
      <c r="R43" s="118"/>
      <c r="S43" s="118">
        <v>156</v>
      </c>
      <c r="T43" s="118">
        <v>500</v>
      </c>
      <c r="U43" s="133" t="s">
        <v>218</v>
      </c>
      <c r="V43" s="134" t="s">
        <v>219</v>
      </c>
      <c r="W43" s="133" t="s">
        <v>218</v>
      </c>
      <c r="X43" s="133" t="s">
        <v>219</v>
      </c>
      <c r="Y43" s="119" t="s">
        <v>220</v>
      </c>
      <c r="Z43" s="133">
        <v>1700</v>
      </c>
      <c r="AA43" s="118">
        <v>1471.2</v>
      </c>
      <c r="AB43" s="118">
        <v>971</v>
      </c>
      <c r="AC43" s="118"/>
      <c r="AD43" s="118">
        <v>500.2</v>
      </c>
      <c r="AE43" s="118"/>
      <c r="AF43" s="118">
        <v>140</v>
      </c>
      <c r="AG43" s="118">
        <v>75.8</v>
      </c>
      <c r="AH43" s="118"/>
      <c r="AI43" s="118">
        <v>13</v>
      </c>
      <c r="AJ43" s="118"/>
      <c r="AK43" s="118"/>
      <c r="AL43" s="118"/>
      <c r="AM43" s="119" t="s">
        <v>352</v>
      </c>
      <c r="AN43" s="119" t="s">
        <v>353</v>
      </c>
    </row>
    <row r="44" s="99" customFormat="1" ht="30" customHeight="1" spans="1:40">
      <c r="A44" s="112" t="s">
        <v>205</v>
      </c>
      <c r="B44" s="116" t="s">
        <v>65</v>
      </c>
      <c r="C44" s="112"/>
      <c r="D44" s="116"/>
      <c r="E44" s="110"/>
      <c r="F44" s="111"/>
      <c r="G44" s="111"/>
      <c r="H44" s="111"/>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1"/>
      <c r="AN44" s="111"/>
    </row>
    <row r="45" s="100" customFormat="1" ht="30" customHeight="1" spans="1:40">
      <c r="A45" s="124" t="s">
        <v>205</v>
      </c>
      <c r="B45" s="116" t="s">
        <v>67</v>
      </c>
      <c r="C45" s="112"/>
      <c r="D45" s="116"/>
      <c r="E45" s="118"/>
      <c r="F45" s="119"/>
      <c r="G45" s="119"/>
      <c r="H45" s="119"/>
      <c r="I45" s="118"/>
      <c r="J45" s="118"/>
      <c r="K45" s="118"/>
      <c r="L45" s="118"/>
      <c r="M45" s="118"/>
      <c r="N45" s="118"/>
      <c r="O45" s="118"/>
      <c r="P45" s="118"/>
      <c r="Q45" s="118"/>
      <c r="R45" s="118"/>
      <c r="S45" s="118"/>
      <c r="T45" s="118"/>
      <c r="U45" s="119"/>
      <c r="V45" s="119"/>
      <c r="W45" s="119"/>
      <c r="X45" s="119"/>
      <c r="Y45" s="119"/>
      <c r="Z45" s="118"/>
      <c r="AA45" s="118"/>
      <c r="AB45" s="118"/>
      <c r="AC45" s="118"/>
      <c r="AD45" s="118"/>
      <c r="AE45" s="118"/>
      <c r="AF45" s="118"/>
      <c r="AG45" s="118"/>
      <c r="AH45" s="118"/>
      <c r="AI45" s="118"/>
      <c r="AJ45" s="118"/>
      <c r="AK45" s="118"/>
      <c r="AL45" s="118"/>
      <c r="AM45" s="119"/>
      <c r="AN45" s="119"/>
    </row>
    <row r="46" s="100" customFormat="1" ht="30" customHeight="1" spans="1:40">
      <c r="A46" s="124" t="s">
        <v>205</v>
      </c>
      <c r="B46" s="116" t="s">
        <v>69</v>
      </c>
      <c r="C46" s="112"/>
      <c r="D46" s="116"/>
      <c r="E46" s="118"/>
      <c r="F46" s="119"/>
      <c r="G46" s="119"/>
      <c r="H46" s="119"/>
      <c r="I46" s="118"/>
      <c r="J46" s="118"/>
      <c r="K46" s="118"/>
      <c r="L46" s="118"/>
      <c r="M46" s="118"/>
      <c r="N46" s="118"/>
      <c r="O46" s="118"/>
      <c r="P46" s="118"/>
      <c r="Q46" s="118"/>
      <c r="R46" s="118"/>
      <c r="S46" s="118"/>
      <c r="T46" s="118"/>
      <c r="U46" s="119"/>
      <c r="V46" s="119"/>
      <c r="W46" s="119"/>
      <c r="X46" s="119"/>
      <c r="Y46" s="119"/>
      <c r="Z46" s="118"/>
      <c r="AA46" s="118"/>
      <c r="AB46" s="118"/>
      <c r="AC46" s="118"/>
      <c r="AD46" s="118"/>
      <c r="AE46" s="118"/>
      <c r="AF46" s="118"/>
      <c r="AG46" s="118"/>
      <c r="AH46" s="118"/>
      <c r="AI46" s="118"/>
      <c r="AJ46" s="118"/>
      <c r="AK46" s="118"/>
      <c r="AL46" s="118"/>
      <c r="AM46" s="119"/>
      <c r="AN46" s="119"/>
    </row>
    <row r="47" s="99" customFormat="1" ht="68" customHeight="1" spans="1:40">
      <c r="A47" s="112" t="s">
        <v>204</v>
      </c>
      <c r="B47" s="116" t="s">
        <v>354</v>
      </c>
      <c r="C47" s="112"/>
      <c r="D47" s="116"/>
      <c r="E47" s="110"/>
      <c r="F47" s="111"/>
      <c r="G47" s="111"/>
      <c r="H47" s="111"/>
      <c r="I47" s="110">
        <f>I48</f>
        <v>4</v>
      </c>
      <c r="J47" s="110"/>
      <c r="K47" s="110">
        <f t="shared" ref="J47:AL47" si="15">K48</f>
        <v>4</v>
      </c>
      <c r="L47" s="110">
        <f t="shared" si="15"/>
        <v>0</v>
      </c>
      <c r="M47" s="110">
        <f t="shared" si="15"/>
        <v>0</v>
      </c>
      <c r="N47" s="110">
        <f t="shared" si="15"/>
        <v>0</v>
      </c>
      <c r="O47" s="110">
        <f t="shared" si="15"/>
        <v>0</v>
      </c>
      <c r="P47" s="110">
        <f t="shared" si="15"/>
        <v>0</v>
      </c>
      <c r="Q47" s="110">
        <f t="shared" si="15"/>
        <v>0</v>
      </c>
      <c r="R47" s="110">
        <f t="shared" si="15"/>
        <v>0</v>
      </c>
      <c r="S47" s="110">
        <f t="shared" si="15"/>
        <v>974</v>
      </c>
      <c r="T47" s="110">
        <f t="shared" si="15"/>
        <v>3707</v>
      </c>
      <c r="U47" s="110"/>
      <c r="V47" s="110"/>
      <c r="W47" s="110"/>
      <c r="X47" s="110"/>
      <c r="Y47" s="110"/>
      <c r="Z47" s="110">
        <f t="shared" si="15"/>
        <v>5225</v>
      </c>
      <c r="AA47" s="110">
        <f t="shared" si="15"/>
        <v>921.319439</v>
      </c>
      <c r="AB47" s="110">
        <f t="shared" si="15"/>
        <v>421.319439</v>
      </c>
      <c r="AC47" s="110">
        <f t="shared" si="15"/>
        <v>500</v>
      </c>
      <c r="AD47" s="110">
        <f t="shared" si="15"/>
        <v>0</v>
      </c>
      <c r="AE47" s="110">
        <f t="shared" si="15"/>
        <v>0</v>
      </c>
      <c r="AF47" s="110">
        <f t="shared" si="15"/>
        <v>0</v>
      </c>
      <c r="AG47" s="110">
        <f t="shared" si="15"/>
        <v>789.71875</v>
      </c>
      <c r="AH47" s="110">
        <f t="shared" si="15"/>
        <v>3500</v>
      </c>
      <c r="AI47" s="110">
        <f t="shared" si="15"/>
        <v>13.961811</v>
      </c>
      <c r="AJ47" s="110">
        <f t="shared" si="15"/>
        <v>0</v>
      </c>
      <c r="AK47" s="110">
        <f t="shared" si="15"/>
        <v>0</v>
      </c>
      <c r="AL47" s="110">
        <f t="shared" si="15"/>
        <v>0</v>
      </c>
      <c r="AM47" s="111"/>
      <c r="AN47" s="111"/>
    </row>
    <row r="48" s="99" customFormat="1" ht="50" customHeight="1" spans="1:40">
      <c r="A48" s="112" t="s">
        <v>205</v>
      </c>
      <c r="B48" s="116" t="s">
        <v>355</v>
      </c>
      <c r="C48" s="112"/>
      <c r="D48" s="116"/>
      <c r="E48" s="110"/>
      <c r="F48" s="111"/>
      <c r="G48" s="111"/>
      <c r="H48" s="111"/>
      <c r="I48" s="110">
        <f>I49+I50+I51+I53</f>
        <v>4</v>
      </c>
      <c r="J48" s="110"/>
      <c r="K48" s="110">
        <f t="shared" ref="J48:AL48" si="16">K49+K50+K51+K53</f>
        <v>4</v>
      </c>
      <c r="L48" s="110">
        <f t="shared" si="16"/>
        <v>0</v>
      </c>
      <c r="M48" s="110">
        <f t="shared" si="16"/>
        <v>0</v>
      </c>
      <c r="N48" s="110">
        <f t="shared" si="16"/>
        <v>0</v>
      </c>
      <c r="O48" s="110">
        <f t="shared" si="16"/>
        <v>0</v>
      </c>
      <c r="P48" s="110">
        <f t="shared" si="16"/>
        <v>0</v>
      </c>
      <c r="Q48" s="110">
        <f t="shared" si="16"/>
        <v>0</v>
      </c>
      <c r="R48" s="110">
        <f t="shared" si="16"/>
        <v>0</v>
      </c>
      <c r="S48" s="110">
        <f t="shared" si="16"/>
        <v>974</v>
      </c>
      <c r="T48" s="110">
        <f t="shared" si="16"/>
        <v>3707</v>
      </c>
      <c r="U48" s="110"/>
      <c r="V48" s="110"/>
      <c r="W48" s="110"/>
      <c r="X48" s="110"/>
      <c r="Y48" s="110"/>
      <c r="Z48" s="110">
        <f t="shared" si="16"/>
        <v>5225</v>
      </c>
      <c r="AA48" s="110">
        <f t="shared" si="16"/>
        <v>921.319439</v>
      </c>
      <c r="AB48" s="110">
        <f t="shared" si="16"/>
        <v>421.319439</v>
      </c>
      <c r="AC48" s="110">
        <f t="shared" si="16"/>
        <v>500</v>
      </c>
      <c r="AD48" s="110">
        <f t="shared" si="16"/>
        <v>0</v>
      </c>
      <c r="AE48" s="110">
        <f t="shared" si="16"/>
        <v>0</v>
      </c>
      <c r="AF48" s="110">
        <f t="shared" si="16"/>
        <v>0</v>
      </c>
      <c r="AG48" s="110">
        <f t="shared" si="16"/>
        <v>789.71875</v>
      </c>
      <c r="AH48" s="110">
        <f t="shared" si="16"/>
        <v>3500</v>
      </c>
      <c r="AI48" s="110">
        <f t="shared" si="16"/>
        <v>13.961811</v>
      </c>
      <c r="AJ48" s="110">
        <f t="shared" si="16"/>
        <v>0</v>
      </c>
      <c r="AK48" s="110">
        <f t="shared" si="16"/>
        <v>0</v>
      </c>
      <c r="AL48" s="110">
        <f t="shared" si="16"/>
        <v>0</v>
      </c>
      <c r="AM48" s="111"/>
      <c r="AN48" s="111"/>
    </row>
    <row r="49" s="100" customFormat="1" ht="34" customHeight="1" spans="1:40">
      <c r="A49" s="117" t="s">
        <v>207</v>
      </c>
      <c r="B49" s="116" t="s">
        <v>74</v>
      </c>
      <c r="C49" s="112"/>
      <c r="D49" s="116"/>
      <c r="E49" s="118"/>
      <c r="F49" s="119"/>
      <c r="G49" s="119"/>
      <c r="H49" s="119"/>
      <c r="I49" s="118"/>
      <c r="J49" s="118"/>
      <c r="K49" s="118"/>
      <c r="L49" s="118"/>
      <c r="M49" s="118"/>
      <c r="N49" s="118"/>
      <c r="O49" s="118"/>
      <c r="P49" s="118"/>
      <c r="Q49" s="118"/>
      <c r="R49" s="118"/>
      <c r="S49" s="118"/>
      <c r="T49" s="118"/>
      <c r="U49" s="119"/>
      <c r="V49" s="119"/>
      <c r="W49" s="119"/>
      <c r="X49" s="119"/>
      <c r="Y49" s="119"/>
      <c r="Z49" s="118"/>
      <c r="AA49" s="118"/>
      <c r="AB49" s="118"/>
      <c r="AC49" s="118"/>
      <c r="AD49" s="118"/>
      <c r="AE49" s="118"/>
      <c r="AF49" s="118"/>
      <c r="AG49" s="118"/>
      <c r="AH49" s="118"/>
      <c r="AI49" s="118"/>
      <c r="AJ49" s="118"/>
      <c r="AK49" s="118"/>
      <c r="AL49" s="118"/>
      <c r="AM49" s="119"/>
      <c r="AN49" s="119"/>
    </row>
    <row r="50" s="100" customFormat="1" ht="30" customHeight="1" spans="1:40">
      <c r="A50" s="117" t="s">
        <v>207</v>
      </c>
      <c r="B50" s="116" t="s">
        <v>78</v>
      </c>
      <c r="C50" s="112"/>
      <c r="D50" s="116"/>
      <c r="E50" s="118"/>
      <c r="F50" s="119"/>
      <c r="G50" s="119"/>
      <c r="H50" s="119"/>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AN50" s="119"/>
    </row>
    <row r="51" s="100" customFormat="1" ht="74" customHeight="1" spans="1:40">
      <c r="A51" s="117" t="s">
        <v>207</v>
      </c>
      <c r="B51" s="116" t="s">
        <v>356</v>
      </c>
      <c r="C51" s="112"/>
      <c r="D51" s="116"/>
      <c r="E51" s="118"/>
      <c r="F51" s="119"/>
      <c r="G51" s="119"/>
      <c r="H51" s="119"/>
      <c r="I51" s="118">
        <f>SUM(I52)</f>
        <v>1</v>
      </c>
      <c r="J51" s="118"/>
      <c r="K51" s="118">
        <f t="shared" ref="J51:AL51" si="17">SUM(K52)</f>
        <v>1</v>
      </c>
      <c r="L51" s="118">
        <f t="shared" si="17"/>
        <v>0</v>
      </c>
      <c r="M51" s="118">
        <f t="shared" si="17"/>
        <v>0</v>
      </c>
      <c r="N51" s="118">
        <f t="shared" si="17"/>
        <v>0</v>
      </c>
      <c r="O51" s="118">
        <f t="shared" si="17"/>
        <v>0</v>
      </c>
      <c r="P51" s="118">
        <f t="shared" si="17"/>
        <v>0</v>
      </c>
      <c r="Q51" s="118">
        <f t="shared" si="17"/>
        <v>0</v>
      </c>
      <c r="R51" s="118">
        <f t="shared" si="17"/>
        <v>0</v>
      </c>
      <c r="S51" s="118">
        <f t="shared" si="17"/>
        <v>265</v>
      </c>
      <c r="T51" s="118">
        <f t="shared" si="17"/>
        <v>846</v>
      </c>
      <c r="U51" s="118"/>
      <c r="V51" s="118"/>
      <c r="W51" s="118"/>
      <c r="X51" s="118"/>
      <c r="Y51" s="118"/>
      <c r="Z51" s="118">
        <f t="shared" si="17"/>
        <v>540</v>
      </c>
      <c r="AA51" s="118">
        <f t="shared" si="17"/>
        <v>500</v>
      </c>
      <c r="AB51" s="118">
        <f t="shared" si="17"/>
        <v>0</v>
      </c>
      <c r="AC51" s="118">
        <f t="shared" si="17"/>
        <v>500</v>
      </c>
      <c r="AD51" s="118">
        <f t="shared" si="17"/>
        <v>0</v>
      </c>
      <c r="AE51" s="118">
        <f t="shared" si="17"/>
        <v>0</v>
      </c>
      <c r="AF51" s="118">
        <f t="shared" si="17"/>
        <v>0</v>
      </c>
      <c r="AG51" s="118">
        <f t="shared" si="17"/>
        <v>40</v>
      </c>
      <c r="AH51" s="118">
        <f t="shared" si="17"/>
        <v>0</v>
      </c>
      <c r="AI51" s="118">
        <f t="shared" si="17"/>
        <v>0</v>
      </c>
      <c r="AJ51" s="118">
        <f t="shared" si="17"/>
        <v>0</v>
      </c>
      <c r="AK51" s="118">
        <f t="shared" si="17"/>
        <v>0</v>
      </c>
      <c r="AL51" s="118">
        <f t="shared" si="17"/>
        <v>0</v>
      </c>
      <c r="AM51" s="119"/>
      <c r="AN51" s="119"/>
    </row>
    <row r="52" s="100" customFormat="1" ht="166" customHeight="1" spans="1:40">
      <c r="A52" s="117" t="s">
        <v>357</v>
      </c>
      <c r="B52" s="118" t="s">
        <v>358</v>
      </c>
      <c r="C52" s="118" t="s">
        <v>212</v>
      </c>
      <c r="D52" s="119" t="s">
        <v>359</v>
      </c>
      <c r="E52" s="118" t="s">
        <v>214</v>
      </c>
      <c r="F52" s="118" t="s">
        <v>215</v>
      </c>
      <c r="G52" s="119" t="s">
        <v>360</v>
      </c>
      <c r="H52" s="119" t="s">
        <v>361</v>
      </c>
      <c r="I52" s="118">
        <v>1</v>
      </c>
      <c r="J52" s="118">
        <v>1.352</v>
      </c>
      <c r="K52" s="118">
        <v>1</v>
      </c>
      <c r="L52" s="118"/>
      <c r="M52" s="118"/>
      <c r="N52" s="118"/>
      <c r="O52" s="118"/>
      <c r="P52" s="118"/>
      <c r="Q52" s="118"/>
      <c r="R52" s="118"/>
      <c r="S52" s="118">
        <v>265</v>
      </c>
      <c r="T52" s="133">
        <v>846</v>
      </c>
      <c r="U52" s="134" t="s">
        <v>362</v>
      </c>
      <c r="V52" s="134" t="s">
        <v>363</v>
      </c>
      <c r="W52" s="118" t="s">
        <v>364</v>
      </c>
      <c r="X52" s="119" t="s">
        <v>365</v>
      </c>
      <c r="Y52" s="119" t="s">
        <v>366</v>
      </c>
      <c r="Z52" s="118">
        <v>540</v>
      </c>
      <c r="AA52" s="118">
        <v>500</v>
      </c>
      <c r="AB52" s="118"/>
      <c r="AC52" s="118">
        <v>500</v>
      </c>
      <c r="AD52" s="118"/>
      <c r="AE52" s="118"/>
      <c r="AF52" s="118"/>
      <c r="AG52" s="118">
        <v>40</v>
      </c>
      <c r="AH52" s="118"/>
      <c r="AI52" s="118"/>
      <c r="AJ52" s="118"/>
      <c r="AK52" s="118"/>
      <c r="AL52" s="118"/>
      <c r="AM52" s="119" t="s">
        <v>367</v>
      </c>
      <c r="AN52" s="147" t="s">
        <v>368</v>
      </c>
    </row>
    <row r="53" s="100" customFormat="1" ht="88" customHeight="1" spans="1:40">
      <c r="A53" s="117" t="s">
        <v>207</v>
      </c>
      <c r="B53" s="116" t="s">
        <v>369</v>
      </c>
      <c r="C53" s="112"/>
      <c r="D53" s="116"/>
      <c r="E53" s="118"/>
      <c r="F53" s="119"/>
      <c r="G53" s="119"/>
      <c r="H53" s="119"/>
      <c r="I53" s="118">
        <f>SUM(I54:I56)</f>
        <v>3</v>
      </c>
      <c r="J53" s="118"/>
      <c r="K53" s="118">
        <f t="shared" ref="J53:AL53" si="18">SUM(K54:K56)</f>
        <v>3</v>
      </c>
      <c r="L53" s="118">
        <f t="shared" si="18"/>
        <v>0</v>
      </c>
      <c r="M53" s="118">
        <f t="shared" si="18"/>
        <v>0</v>
      </c>
      <c r="N53" s="118">
        <f t="shared" si="18"/>
        <v>0</v>
      </c>
      <c r="O53" s="118">
        <f t="shared" si="18"/>
        <v>0</v>
      </c>
      <c r="P53" s="118">
        <f t="shared" si="18"/>
        <v>0</v>
      </c>
      <c r="Q53" s="118">
        <f t="shared" si="18"/>
        <v>0</v>
      </c>
      <c r="R53" s="118">
        <f t="shared" si="18"/>
        <v>0</v>
      </c>
      <c r="S53" s="118">
        <f t="shared" si="18"/>
        <v>709</v>
      </c>
      <c r="T53" s="118">
        <f t="shared" si="18"/>
        <v>2861</v>
      </c>
      <c r="U53" s="118"/>
      <c r="V53" s="118"/>
      <c r="W53" s="118"/>
      <c r="X53" s="118"/>
      <c r="Y53" s="118"/>
      <c r="Z53" s="118">
        <f t="shared" si="18"/>
        <v>4685</v>
      </c>
      <c r="AA53" s="118">
        <f t="shared" si="18"/>
        <v>421.319439</v>
      </c>
      <c r="AB53" s="118">
        <f t="shared" si="18"/>
        <v>421.319439</v>
      </c>
      <c r="AC53" s="118">
        <f t="shared" si="18"/>
        <v>0</v>
      </c>
      <c r="AD53" s="118">
        <f t="shared" si="18"/>
        <v>0</v>
      </c>
      <c r="AE53" s="118">
        <f t="shared" si="18"/>
        <v>0</v>
      </c>
      <c r="AF53" s="118">
        <f t="shared" si="18"/>
        <v>0</v>
      </c>
      <c r="AG53" s="118">
        <f t="shared" si="18"/>
        <v>749.71875</v>
      </c>
      <c r="AH53" s="118">
        <f t="shared" si="18"/>
        <v>3500</v>
      </c>
      <c r="AI53" s="118">
        <f t="shared" si="18"/>
        <v>13.961811</v>
      </c>
      <c r="AJ53" s="118">
        <f t="shared" si="18"/>
        <v>0</v>
      </c>
      <c r="AK53" s="118">
        <f t="shared" si="18"/>
        <v>0</v>
      </c>
      <c r="AL53" s="118">
        <f t="shared" si="18"/>
        <v>0</v>
      </c>
      <c r="AM53" s="119"/>
      <c r="AN53" s="119"/>
    </row>
    <row r="54" s="100" customFormat="1" ht="174" customHeight="1" spans="1:40">
      <c r="A54" s="117" t="s">
        <v>370</v>
      </c>
      <c r="B54" s="124" t="s">
        <v>371</v>
      </c>
      <c r="C54" s="118" t="s">
        <v>212</v>
      </c>
      <c r="D54" s="119" t="s">
        <v>372</v>
      </c>
      <c r="E54" s="118" t="s">
        <v>214</v>
      </c>
      <c r="F54" s="118" t="s">
        <v>373</v>
      </c>
      <c r="G54" s="119" t="s">
        <v>374</v>
      </c>
      <c r="H54" s="119" t="s">
        <v>375</v>
      </c>
      <c r="I54" s="118">
        <v>1</v>
      </c>
      <c r="J54" s="118">
        <v>85</v>
      </c>
      <c r="K54" s="118">
        <v>1</v>
      </c>
      <c r="L54" s="118"/>
      <c r="M54" s="118"/>
      <c r="N54" s="118"/>
      <c r="O54" s="118"/>
      <c r="P54" s="118"/>
      <c r="Q54" s="118"/>
      <c r="R54" s="118"/>
      <c r="S54" s="118">
        <v>30</v>
      </c>
      <c r="T54" s="118">
        <v>128</v>
      </c>
      <c r="U54" s="134" t="s">
        <v>376</v>
      </c>
      <c r="V54" s="134" t="s">
        <v>377</v>
      </c>
      <c r="W54" s="133" t="s">
        <v>218</v>
      </c>
      <c r="X54" s="133" t="s">
        <v>219</v>
      </c>
      <c r="Y54" s="119" t="s">
        <v>220</v>
      </c>
      <c r="Z54" s="118">
        <v>165</v>
      </c>
      <c r="AA54" s="118">
        <v>155.262938</v>
      </c>
      <c r="AB54" s="118">
        <v>155.262938</v>
      </c>
      <c r="AC54" s="118"/>
      <c r="AD54" s="118"/>
      <c r="AE54" s="118"/>
      <c r="AF54" s="118"/>
      <c r="AG54" s="118">
        <v>9.737062</v>
      </c>
      <c r="AH54" s="118"/>
      <c r="AI54" s="118"/>
      <c r="AJ54" s="118"/>
      <c r="AK54" s="118"/>
      <c r="AL54" s="118"/>
      <c r="AM54" s="119" t="s">
        <v>378</v>
      </c>
      <c r="AN54" s="147" t="s">
        <v>379</v>
      </c>
    </row>
    <row r="55" s="100" customFormat="1" ht="174" customHeight="1" spans="1:40">
      <c r="A55" s="117" t="s">
        <v>380</v>
      </c>
      <c r="B55" s="122" t="s">
        <v>381</v>
      </c>
      <c r="C55" s="118" t="s">
        <v>212</v>
      </c>
      <c r="D55" s="119" t="s">
        <v>382</v>
      </c>
      <c r="E55" s="118" t="s">
        <v>214</v>
      </c>
      <c r="F55" s="118" t="s">
        <v>268</v>
      </c>
      <c r="G55" s="119" t="s">
        <v>257</v>
      </c>
      <c r="H55" s="127" t="s">
        <v>383</v>
      </c>
      <c r="I55" s="118">
        <v>1</v>
      </c>
      <c r="J55" s="118">
        <v>1.8</v>
      </c>
      <c r="K55" s="118">
        <v>1</v>
      </c>
      <c r="L55" s="118"/>
      <c r="M55" s="118"/>
      <c r="N55" s="118"/>
      <c r="O55" s="118"/>
      <c r="P55" s="118"/>
      <c r="Q55" s="118"/>
      <c r="R55" s="118"/>
      <c r="S55" s="133">
        <v>154</v>
      </c>
      <c r="T55" s="133">
        <v>527</v>
      </c>
      <c r="U55" s="133" t="s">
        <v>259</v>
      </c>
      <c r="V55" s="133" t="s">
        <v>260</v>
      </c>
      <c r="W55" s="119" t="s">
        <v>364</v>
      </c>
      <c r="X55" s="119" t="s">
        <v>365</v>
      </c>
      <c r="Y55" s="119" t="s">
        <v>366</v>
      </c>
      <c r="Z55" s="118">
        <v>120</v>
      </c>
      <c r="AA55" s="118"/>
      <c r="AB55" s="118"/>
      <c r="AC55" s="118"/>
      <c r="AD55" s="118"/>
      <c r="AE55" s="118"/>
      <c r="AF55" s="118"/>
      <c r="AG55" s="118">
        <v>120</v>
      </c>
      <c r="AH55" s="118"/>
      <c r="AI55" s="118"/>
      <c r="AJ55" s="118"/>
      <c r="AK55" s="118"/>
      <c r="AL55" s="118"/>
      <c r="AM55" s="119" t="s">
        <v>384</v>
      </c>
      <c r="AN55" s="119" t="s">
        <v>385</v>
      </c>
    </row>
    <row r="56" s="100" customFormat="1" ht="174" customHeight="1" spans="1:40">
      <c r="A56" s="117" t="s">
        <v>386</v>
      </c>
      <c r="B56" s="120" t="s">
        <v>387</v>
      </c>
      <c r="C56" s="120" t="s">
        <v>212</v>
      </c>
      <c r="D56" s="121" t="s">
        <v>388</v>
      </c>
      <c r="E56" s="120" t="s">
        <v>214</v>
      </c>
      <c r="F56" s="120" t="s">
        <v>389</v>
      </c>
      <c r="G56" s="121" t="s">
        <v>390</v>
      </c>
      <c r="H56" s="121" t="s">
        <v>391</v>
      </c>
      <c r="I56" s="118">
        <v>1</v>
      </c>
      <c r="J56" s="118">
        <v>26</v>
      </c>
      <c r="K56" s="118">
        <v>1</v>
      </c>
      <c r="L56" s="118"/>
      <c r="M56" s="118"/>
      <c r="N56" s="118"/>
      <c r="O56" s="118"/>
      <c r="P56" s="118"/>
      <c r="Q56" s="118"/>
      <c r="R56" s="118"/>
      <c r="S56" s="118">
        <v>525</v>
      </c>
      <c r="T56" s="124">
        <v>2206</v>
      </c>
      <c r="U56" s="122" t="s">
        <v>362</v>
      </c>
      <c r="V56" s="122" t="s">
        <v>363</v>
      </c>
      <c r="W56" s="118" t="s">
        <v>364</v>
      </c>
      <c r="X56" s="119" t="s">
        <v>365</v>
      </c>
      <c r="Y56" s="119" t="s">
        <v>366</v>
      </c>
      <c r="Z56" s="124">
        <v>4400</v>
      </c>
      <c r="AA56" s="118">
        <v>266.056501</v>
      </c>
      <c r="AB56" s="118">
        <v>266.056501</v>
      </c>
      <c r="AC56" s="118"/>
      <c r="AD56" s="118"/>
      <c r="AE56" s="118"/>
      <c r="AF56" s="118"/>
      <c r="AG56" s="118">
        <v>619.981688</v>
      </c>
      <c r="AH56" s="118">
        <v>3500</v>
      </c>
      <c r="AI56" s="118">
        <v>13.961811</v>
      </c>
      <c r="AJ56" s="118"/>
      <c r="AK56" s="118"/>
      <c r="AL56" s="118"/>
      <c r="AM56" s="121" t="s">
        <v>392</v>
      </c>
      <c r="AN56" s="148" t="s">
        <v>393</v>
      </c>
    </row>
    <row r="57" s="100" customFormat="1" ht="30" customHeight="1" spans="1:40">
      <c r="A57" s="124" t="s">
        <v>205</v>
      </c>
      <c r="B57" s="116" t="s">
        <v>84</v>
      </c>
      <c r="C57" s="112"/>
      <c r="D57" s="116"/>
      <c r="E57" s="118"/>
      <c r="F57" s="119"/>
      <c r="G57" s="119"/>
      <c r="H57" s="119"/>
      <c r="I57" s="118"/>
      <c r="J57" s="118"/>
      <c r="K57" s="118"/>
      <c r="L57" s="118"/>
      <c r="M57" s="118"/>
      <c r="N57" s="118"/>
      <c r="O57" s="118"/>
      <c r="P57" s="118"/>
      <c r="Q57" s="118"/>
      <c r="R57" s="118"/>
      <c r="S57" s="118"/>
      <c r="T57" s="118"/>
      <c r="U57" s="119"/>
      <c r="V57" s="119"/>
      <c r="W57" s="119"/>
      <c r="X57" s="119"/>
      <c r="Y57" s="119"/>
      <c r="Z57" s="118"/>
      <c r="AA57" s="118"/>
      <c r="AB57" s="118"/>
      <c r="AC57" s="118"/>
      <c r="AD57" s="118"/>
      <c r="AE57" s="118"/>
      <c r="AF57" s="118"/>
      <c r="AG57" s="118"/>
      <c r="AH57" s="118"/>
      <c r="AI57" s="118"/>
      <c r="AJ57" s="118"/>
      <c r="AK57" s="118"/>
      <c r="AL57" s="118"/>
      <c r="AM57" s="119"/>
      <c r="AN57" s="119"/>
    </row>
    <row r="58" s="99" customFormat="1" ht="30" customHeight="1" spans="1:40">
      <c r="A58" s="112" t="s">
        <v>204</v>
      </c>
      <c r="B58" s="116" t="s">
        <v>87</v>
      </c>
      <c r="C58" s="112"/>
      <c r="D58" s="116"/>
      <c r="E58" s="110"/>
      <c r="F58" s="111"/>
      <c r="G58" s="111"/>
      <c r="H58" s="111"/>
      <c r="I58" s="110"/>
      <c r="J58" s="110"/>
      <c r="K58" s="110"/>
      <c r="L58" s="110"/>
      <c r="M58" s="110"/>
      <c r="N58" s="110"/>
      <c r="O58" s="110"/>
      <c r="P58" s="110"/>
      <c r="Q58" s="110"/>
      <c r="R58" s="110"/>
      <c r="S58" s="110"/>
      <c r="T58" s="110"/>
      <c r="U58" s="111"/>
      <c r="V58" s="111"/>
      <c r="W58" s="111"/>
      <c r="X58" s="111"/>
      <c r="Y58" s="111"/>
      <c r="Z58" s="110"/>
      <c r="AA58" s="110"/>
      <c r="AB58" s="110"/>
      <c r="AC58" s="110"/>
      <c r="AD58" s="110"/>
      <c r="AE58" s="110"/>
      <c r="AF58" s="110"/>
      <c r="AG58" s="110"/>
      <c r="AH58" s="110"/>
      <c r="AI58" s="110"/>
      <c r="AJ58" s="110"/>
      <c r="AK58" s="110"/>
      <c r="AL58" s="110"/>
      <c r="AM58" s="111"/>
      <c r="AN58" s="111"/>
    </row>
    <row r="59" s="99" customFormat="1" ht="30" customHeight="1" spans="1:40">
      <c r="A59" s="112" t="s">
        <v>205</v>
      </c>
      <c r="B59" s="116" t="s">
        <v>89</v>
      </c>
      <c r="C59" s="112"/>
      <c r="D59" s="116"/>
      <c r="E59" s="110"/>
      <c r="F59" s="111"/>
      <c r="G59" s="111"/>
      <c r="H59" s="111"/>
      <c r="I59" s="110"/>
      <c r="J59" s="110"/>
      <c r="K59" s="110"/>
      <c r="L59" s="110"/>
      <c r="M59" s="110"/>
      <c r="N59" s="110"/>
      <c r="O59" s="110"/>
      <c r="P59" s="110"/>
      <c r="Q59" s="110"/>
      <c r="R59" s="110"/>
      <c r="S59" s="110"/>
      <c r="T59" s="110"/>
      <c r="U59" s="111"/>
      <c r="V59" s="111"/>
      <c r="W59" s="111"/>
      <c r="X59" s="111"/>
      <c r="Y59" s="111"/>
      <c r="Z59" s="110"/>
      <c r="AA59" s="110"/>
      <c r="AB59" s="110"/>
      <c r="AC59" s="110"/>
      <c r="AD59" s="110"/>
      <c r="AE59" s="110"/>
      <c r="AF59" s="110"/>
      <c r="AG59" s="110"/>
      <c r="AH59" s="110"/>
      <c r="AI59" s="110"/>
      <c r="AJ59" s="110"/>
      <c r="AK59" s="110"/>
      <c r="AL59" s="110"/>
      <c r="AM59" s="111"/>
      <c r="AN59" s="111"/>
    </row>
    <row r="60" s="99" customFormat="1" ht="30" customHeight="1" spans="1:40">
      <c r="A60" s="112" t="s">
        <v>205</v>
      </c>
      <c r="B60" s="116" t="s">
        <v>91</v>
      </c>
      <c r="C60" s="112"/>
      <c r="D60" s="116"/>
      <c r="E60" s="110"/>
      <c r="F60" s="111"/>
      <c r="G60" s="111"/>
      <c r="H60" s="111"/>
      <c r="I60" s="110"/>
      <c r="J60" s="110"/>
      <c r="K60" s="110"/>
      <c r="L60" s="110"/>
      <c r="M60" s="110"/>
      <c r="N60" s="110"/>
      <c r="O60" s="110"/>
      <c r="P60" s="110"/>
      <c r="Q60" s="110"/>
      <c r="R60" s="110"/>
      <c r="S60" s="110"/>
      <c r="T60" s="110"/>
      <c r="U60" s="111"/>
      <c r="V60" s="111"/>
      <c r="W60" s="111"/>
      <c r="X60" s="111"/>
      <c r="Y60" s="111"/>
      <c r="Z60" s="110"/>
      <c r="AA60" s="110"/>
      <c r="AB60" s="110"/>
      <c r="AC60" s="110"/>
      <c r="AD60" s="110"/>
      <c r="AE60" s="110"/>
      <c r="AF60" s="110"/>
      <c r="AG60" s="110"/>
      <c r="AH60" s="110"/>
      <c r="AI60" s="110"/>
      <c r="AJ60" s="110"/>
      <c r="AK60" s="110"/>
      <c r="AL60" s="110"/>
      <c r="AM60" s="111"/>
      <c r="AN60" s="111"/>
    </row>
    <row r="61" s="99" customFormat="1" ht="30" customHeight="1" spans="1:40">
      <c r="A61" s="112" t="s">
        <v>205</v>
      </c>
      <c r="B61" s="116" t="s">
        <v>94</v>
      </c>
      <c r="C61" s="112"/>
      <c r="D61" s="116"/>
      <c r="E61" s="110"/>
      <c r="F61" s="111"/>
      <c r="G61" s="111"/>
      <c r="H61" s="111"/>
      <c r="I61" s="110"/>
      <c r="J61" s="110"/>
      <c r="K61" s="110"/>
      <c r="L61" s="110"/>
      <c r="M61" s="110"/>
      <c r="N61" s="110"/>
      <c r="O61" s="110"/>
      <c r="P61" s="110"/>
      <c r="Q61" s="110"/>
      <c r="R61" s="110"/>
      <c r="S61" s="110"/>
      <c r="T61" s="110"/>
      <c r="U61" s="111"/>
      <c r="V61" s="111"/>
      <c r="W61" s="111"/>
      <c r="X61" s="111"/>
      <c r="Y61" s="111"/>
      <c r="Z61" s="110"/>
      <c r="AA61" s="110"/>
      <c r="AB61" s="110"/>
      <c r="AC61" s="110"/>
      <c r="AD61" s="110"/>
      <c r="AE61" s="110"/>
      <c r="AF61" s="110"/>
      <c r="AG61" s="110"/>
      <c r="AH61" s="110"/>
      <c r="AI61" s="110"/>
      <c r="AJ61" s="110"/>
      <c r="AK61" s="110"/>
      <c r="AL61" s="110"/>
      <c r="AM61" s="111"/>
      <c r="AN61" s="111"/>
    </row>
    <row r="62" s="99" customFormat="1" ht="30" customHeight="1" spans="1:40">
      <c r="A62" s="112" t="s">
        <v>205</v>
      </c>
      <c r="B62" s="116" t="s">
        <v>96</v>
      </c>
      <c r="C62" s="112"/>
      <c r="D62" s="116"/>
      <c r="E62" s="110"/>
      <c r="F62" s="111"/>
      <c r="G62" s="111"/>
      <c r="H62" s="111"/>
      <c r="I62" s="110"/>
      <c r="J62" s="110"/>
      <c r="K62" s="110"/>
      <c r="L62" s="110"/>
      <c r="M62" s="110"/>
      <c r="N62" s="110"/>
      <c r="O62" s="110"/>
      <c r="P62" s="110"/>
      <c r="Q62" s="110"/>
      <c r="R62" s="110"/>
      <c r="S62" s="110"/>
      <c r="T62" s="110"/>
      <c r="U62" s="111"/>
      <c r="V62" s="111"/>
      <c r="W62" s="111"/>
      <c r="X62" s="111"/>
      <c r="Y62" s="111"/>
      <c r="Z62" s="110"/>
      <c r="AA62" s="110"/>
      <c r="AB62" s="110"/>
      <c r="AC62" s="110"/>
      <c r="AD62" s="110"/>
      <c r="AE62" s="110"/>
      <c r="AF62" s="110"/>
      <c r="AG62" s="110"/>
      <c r="AH62" s="110"/>
      <c r="AI62" s="110"/>
      <c r="AJ62" s="110"/>
      <c r="AK62" s="110"/>
      <c r="AL62" s="110"/>
      <c r="AM62" s="111"/>
      <c r="AN62" s="111"/>
    </row>
    <row r="63" s="99" customFormat="1" ht="64" customHeight="1" spans="1:40">
      <c r="A63" s="112" t="s">
        <v>204</v>
      </c>
      <c r="B63" s="116" t="s">
        <v>99</v>
      </c>
      <c r="C63" s="112"/>
      <c r="D63" s="116"/>
      <c r="E63" s="110"/>
      <c r="F63" s="111"/>
      <c r="G63" s="111"/>
      <c r="H63" s="111"/>
      <c r="I63" s="110">
        <f>I64</f>
        <v>1</v>
      </c>
      <c r="J63" s="110"/>
      <c r="K63" s="110">
        <f t="shared" ref="J63:AL63" si="19">K64</f>
        <v>1</v>
      </c>
      <c r="L63" s="110">
        <f t="shared" si="19"/>
        <v>0</v>
      </c>
      <c r="M63" s="110">
        <f t="shared" si="19"/>
        <v>0</v>
      </c>
      <c r="N63" s="110">
        <f t="shared" si="19"/>
        <v>0</v>
      </c>
      <c r="O63" s="110">
        <f t="shared" si="19"/>
        <v>0</v>
      </c>
      <c r="P63" s="110">
        <f t="shared" si="19"/>
        <v>0</v>
      </c>
      <c r="Q63" s="110">
        <f t="shared" si="19"/>
        <v>0</v>
      </c>
      <c r="R63" s="110">
        <f t="shared" si="19"/>
        <v>0</v>
      </c>
      <c r="S63" s="110">
        <f t="shared" si="19"/>
        <v>140</v>
      </c>
      <c r="T63" s="110">
        <f t="shared" si="19"/>
        <v>450</v>
      </c>
      <c r="U63" s="110"/>
      <c r="V63" s="110"/>
      <c r="W63" s="110"/>
      <c r="X63" s="110"/>
      <c r="Y63" s="110"/>
      <c r="Z63" s="110">
        <f t="shared" si="19"/>
        <v>150</v>
      </c>
      <c r="AA63" s="110">
        <f t="shared" si="19"/>
        <v>0</v>
      </c>
      <c r="AB63" s="110">
        <f t="shared" si="19"/>
        <v>0</v>
      </c>
      <c r="AC63" s="110">
        <f t="shared" si="19"/>
        <v>0</v>
      </c>
      <c r="AD63" s="110">
        <f t="shared" si="19"/>
        <v>0</v>
      </c>
      <c r="AE63" s="110">
        <f t="shared" si="19"/>
        <v>0</v>
      </c>
      <c r="AF63" s="110">
        <f t="shared" si="19"/>
        <v>0</v>
      </c>
      <c r="AG63" s="110">
        <f t="shared" si="19"/>
        <v>0</v>
      </c>
      <c r="AH63" s="110">
        <f t="shared" si="19"/>
        <v>0</v>
      </c>
      <c r="AI63" s="110">
        <f t="shared" si="19"/>
        <v>150</v>
      </c>
      <c r="AJ63" s="110">
        <f t="shared" si="19"/>
        <v>0</v>
      </c>
      <c r="AK63" s="110">
        <f t="shared" si="19"/>
        <v>0</v>
      </c>
      <c r="AL63" s="110">
        <f t="shared" si="19"/>
        <v>0</v>
      </c>
      <c r="AM63" s="111"/>
      <c r="AN63" s="111"/>
    </row>
    <row r="64" s="99" customFormat="1" ht="56" customHeight="1" spans="1:40">
      <c r="A64" s="112" t="s">
        <v>205</v>
      </c>
      <c r="B64" s="116" t="s">
        <v>101</v>
      </c>
      <c r="C64" s="112"/>
      <c r="D64" s="116"/>
      <c r="E64" s="110"/>
      <c r="F64" s="111"/>
      <c r="G64" s="111"/>
      <c r="H64" s="111"/>
      <c r="I64" s="110">
        <f>SUM(I65)</f>
        <v>1</v>
      </c>
      <c r="J64" s="110"/>
      <c r="K64" s="110">
        <f t="shared" ref="J64:AL64" si="20">SUM(K65)</f>
        <v>1</v>
      </c>
      <c r="L64" s="110">
        <f t="shared" si="20"/>
        <v>0</v>
      </c>
      <c r="M64" s="110">
        <f t="shared" si="20"/>
        <v>0</v>
      </c>
      <c r="N64" s="110">
        <f t="shared" si="20"/>
        <v>0</v>
      </c>
      <c r="O64" s="110">
        <f t="shared" si="20"/>
        <v>0</v>
      </c>
      <c r="P64" s="110">
        <f t="shared" si="20"/>
        <v>0</v>
      </c>
      <c r="Q64" s="110">
        <f t="shared" si="20"/>
        <v>0</v>
      </c>
      <c r="R64" s="110">
        <f t="shared" si="20"/>
        <v>0</v>
      </c>
      <c r="S64" s="110">
        <f t="shared" si="20"/>
        <v>140</v>
      </c>
      <c r="T64" s="110">
        <f t="shared" si="20"/>
        <v>450</v>
      </c>
      <c r="U64" s="110"/>
      <c r="V64" s="110"/>
      <c r="W64" s="110"/>
      <c r="X64" s="110"/>
      <c r="Y64" s="110"/>
      <c r="Z64" s="110">
        <f t="shared" si="20"/>
        <v>150</v>
      </c>
      <c r="AA64" s="110">
        <f t="shared" si="20"/>
        <v>0</v>
      </c>
      <c r="AB64" s="110">
        <f t="shared" si="20"/>
        <v>0</v>
      </c>
      <c r="AC64" s="110">
        <f t="shared" si="20"/>
        <v>0</v>
      </c>
      <c r="AD64" s="110">
        <f t="shared" si="20"/>
        <v>0</v>
      </c>
      <c r="AE64" s="110">
        <f t="shared" si="20"/>
        <v>0</v>
      </c>
      <c r="AF64" s="110">
        <f t="shared" si="20"/>
        <v>0</v>
      </c>
      <c r="AG64" s="110">
        <f t="shared" si="20"/>
        <v>0</v>
      </c>
      <c r="AH64" s="110">
        <f t="shared" si="20"/>
        <v>0</v>
      </c>
      <c r="AI64" s="110">
        <f t="shared" si="20"/>
        <v>150</v>
      </c>
      <c r="AJ64" s="110">
        <f t="shared" si="20"/>
        <v>0</v>
      </c>
      <c r="AK64" s="110">
        <f t="shared" si="20"/>
        <v>0</v>
      </c>
      <c r="AL64" s="110">
        <f t="shared" si="20"/>
        <v>0</v>
      </c>
      <c r="AM64" s="111"/>
      <c r="AN64" s="111"/>
    </row>
    <row r="65" s="100" customFormat="1" ht="232" customHeight="1" spans="1:40">
      <c r="A65" s="124">
        <v>21</v>
      </c>
      <c r="B65" s="118" t="s">
        <v>394</v>
      </c>
      <c r="C65" s="118" t="s">
        <v>212</v>
      </c>
      <c r="D65" s="119" t="s">
        <v>395</v>
      </c>
      <c r="E65" s="118" t="s">
        <v>214</v>
      </c>
      <c r="F65" s="118" t="s">
        <v>396</v>
      </c>
      <c r="G65" s="119" t="s">
        <v>397</v>
      </c>
      <c r="H65" s="119" t="s">
        <v>398</v>
      </c>
      <c r="I65" s="118">
        <v>1</v>
      </c>
      <c r="J65" s="118"/>
      <c r="K65" s="118">
        <v>1</v>
      </c>
      <c r="L65" s="118"/>
      <c r="M65" s="118"/>
      <c r="N65" s="118"/>
      <c r="O65" s="118"/>
      <c r="P65" s="118"/>
      <c r="Q65" s="118"/>
      <c r="R65" s="118"/>
      <c r="S65" s="118">
        <v>140</v>
      </c>
      <c r="T65" s="118">
        <v>450</v>
      </c>
      <c r="U65" s="133" t="s">
        <v>218</v>
      </c>
      <c r="V65" s="133" t="s">
        <v>219</v>
      </c>
      <c r="W65" s="133" t="s">
        <v>218</v>
      </c>
      <c r="X65" s="133" t="s">
        <v>219</v>
      </c>
      <c r="Y65" s="119" t="s">
        <v>220</v>
      </c>
      <c r="Z65" s="118">
        <v>150</v>
      </c>
      <c r="AA65" s="118"/>
      <c r="AB65" s="118"/>
      <c r="AC65" s="118"/>
      <c r="AD65" s="118"/>
      <c r="AE65" s="118"/>
      <c r="AF65" s="118"/>
      <c r="AG65" s="118"/>
      <c r="AH65" s="118"/>
      <c r="AI65" s="118">
        <v>150</v>
      </c>
      <c r="AJ65" s="118"/>
      <c r="AK65" s="118"/>
      <c r="AL65" s="118"/>
      <c r="AM65" s="119" t="s">
        <v>399</v>
      </c>
      <c r="AN65" s="119" t="s">
        <v>399</v>
      </c>
    </row>
    <row r="66" s="100" customFormat="1" ht="30" customHeight="1" spans="1:40">
      <c r="A66" s="124" t="s">
        <v>205</v>
      </c>
      <c r="B66" s="116" t="s">
        <v>104</v>
      </c>
      <c r="C66" s="112"/>
      <c r="D66" s="116"/>
      <c r="E66" s="118"/>
      <c r="F66" s="119"/>
      <c r="G66" s="119"/>
      <c r="H66" s="119"/>
      <c r="I66" s="118"/>
      <c r="J66" s="118"/>
      <c r="K66" s="118"/>
      <c r="L66" s="118"/>
      <c r="M66" s="118"/>
      <c r="N66" s="118"/>
      <c r="O66" s="118"/>
      <c r="P66" s="118"/>
      <c r="Q66" s="118"/>
      <c r="R66" s="118"/>
      <c r="S66" s="118"/>
      <c r="T66" s="118"/>
      <c r="U66" s="119"/>
      <c r="V66" s="119"/>
      <c r="W66" s="119"/>
      <c r="X66" s="119"/>
      <c r="Y66" s="119"/>
      <c r="Z66" s="118"/>
      <c r="AA66" s="118"/>
      <c r="AB66" s="118"/>
      <c r="AC66" s="118"/>
      <c r="AD66" s="118"/>
      <c r="AE66" s="118"/>
      <c r="AF66" s="118"/>
      <c r="AG66" s="118"/>
      <c r="AH66" s="118"/>
      <c r="AI66" s="118"/>
      <c r="AJ66" s="118"/>
      <c r="AK66" s="118"/>
      <c r="AL66" s="118"/>
      <c r="AM66" s="119"/>
      <c r="AN66" s="119"/>
    </row>
    <row r="67" s="100" customFormat="1" ht="30" customHeight="1" spans="1:40">
      <c r="A67" s="124" t="s">
        <v>205</v>
      </c>
      <c r="B67" s="116" t="s">
        <v>107</v>
      </c>
      <c r="C67" s="112"/>
      <c r="D67" s="116"/>
      <c r="E67" s="118"/>
      <c r="F67" s="119"/>
      <c r="G67" s="119"/>
      <c r="H67" s="119"/>
      <c r="I67" s="118"/>
      <c r="J67" s="118"/>
      <c r="K67" s="118"/>
      <c r="L67" s="118"/>
      <c r="M67" s="118"/>
      <c r="N67" s="118"/>
      <c r="O67" s="118"/>
      <c r="P67" s="118"/>
      <c r="Q67" s="118"/>
      <c r="R67" s="118"/>
      <c r="S67" s="118"/>
      <c r="T67" s="118"/>
      <c r="U67" s="119"/>
      <c r="V67" s="119"/>
      <c r="W67" s="119"/>
      <c r="X67" s="119"/>
      <c r="Y67" s="119"/>
      <c r="Z67" s="118"/>
      <c r="AA67" s="118"/>
      <c r="AB67" s="118"/>
      <c r="AC67" s="118"/>
      <c r="AD67" s="118"/>
      <c r="AE67" s="118"/>
      <c r="AF67" s="118"/>
      <c r="AG67" s="118"/>
      <c r="AH67" s="118"/>
      <c r="AI67" s="118"/>
      <c r="AJ67" s="118"/>
      <c r="AK67" s="118"/>
      <c r="AL67" s="118"/>
      <c r="AM67" s="119"/>
      <c r="AN67" s="119"/>
    </row>
    <row r="68" s="100" customFormat="1" ht="30" customHeight="1" spans="1:40">
      <c r="A68" s="124" t="s">
        <v>205</v>
      </c>
      <c r="B68" s="116" t="s">
        <v>109</v>
      </c>
      <c r="C68" s="112"/>
      <c r="D68" s="116"/>
      <c r="E68" s="118"/>
      <c r="F68" s="119"/>
      <c r="G68" s="119"/>
      <c r="H68" s="119"/>
      <c r="I68" s="118"/>
      <c r="J68" s="118"/>
      <c r="K68" s="118"/>
      <c r="L68" s="118"/>
      <c r="M68" s="118"/>
      <c r="N68" s="118"/>
      <c r="O68" s="118"/>
      <c r="P68" s="118"/>
      <c r="Q68" s="118"/>
      <c r="R68" s="118"/>
      <c r="S68" s="118"/>
      <c r="T68" s="118"/>
      <c r="U68" s="119"/>
      <c r="V68" s="119"/>
      <c r="W68" s="119"/>
      <c r="X68" s="119"/>
      <c r="Y68" s="119"/>
      <c r="Z68" s="118"/>
      <c r="AA68" s="118"/>
      <c r="AB68" s="118"/>
      <c r="AC68" s="118"/>
      <c r="AD68" s="118"/>
      <c r="AE68" s="118"/>
      <c r="AF68" s="118"/>
      <c r="AG68" s="118"/>
      <c r="AH68" s="118"/>
      <c r="AI68" s="118"/>
      <c r="AJ68" s="118"/>
      <c r="AK68" s="118"/>
      <c r="AL68" s="118"/>
      <c r="AM68" s="119"/>
      <c r="AN68" s="119"/>
    </row>
    <row r="69" s="100" customFormat="1" ht="30" customHeight="1" spans="1:40">
      <c r="A69" s="124" t="s">
        <v>205</v>
      </c>
      <c r="B69" s="116" t="s">
        <v>113</v>
      </c>
      <c r="C69" s="112"/>
      <c r="D69" s="116"/>
      <c r="E69" s="118"/>
      <c r="F69" s="119"/>
      <c r="G69" s="119"/>
      <c r="H69" s="119"/>
      <c r="I69" s="118"/>
      <c r="J69" s="118"/>
      <c r="K69" s="118"/>
      <c r="L69" s="118"/>
      <c r="M69" s="118"/>
      <c r="N69" s="118"/>
      <c r="O69" s="118"/>
      <c r="P69" s="118"/>
      <c r="Q69" s="118"/>
      <c r="R69" s="118"/>
      <c r="S69" s="118"/>
      <c r="T69" s="118"/>
      <c r="U69" s="119"/>
      <c r="V69" s="119"/>
      <c r="W69" s="119"/>
      <c r="X69" s="119"/>
      <c r="Y69" s="119"/>
      <c r="Z69" s="118"/>
      <c r="AA69" s="118"/>
      <c r="AB69" s="118"/>
      <c r="AC69" s="118"/>
      <c r="AD69" s="118"/>
      <c r="AE69" s="118"/>
      <c r="AF69" s="118"/>
      <c r="AG69" s="118"/>
      <c r="AH69" s="118"/>
      <c r="AI69" s="118"/>
      <c r="AJ69" s="118"/>
      <c r="AK69" s="118"/>
      <c r="AL69" s="118"/>
      <c r="AM69" s="119"/>
      <c r="AN69" s="119"/>
    </row>
    <row r="70" s="100" customFormat="1" ht="30" customHeight="1" spans="1:40">
      <c r="A70" s="124" t="s">
        <v>205</v>
      </c>
      <c r="B70" s="116" t="s">
        <v>115</v>
      </c>
      <c r="C70" s="112"/>
      <c r="D70" s="116"/>
      <c r="E70" s="118"/>
      <c r="F70" s="119"/>
      <c r="G70" s="119"/>
      <c r="H70" s="119"/>
      <c r="I70" s="118"/>
      <c r="J70" s="118"/>
      <c r="K70" s="118"/>
      <c r="L70" s="118"/>
      <c r="M70" s="118"/>
      <c r="N70" s="118"/>
      <c r="O70" s="118"/>
      <c r="P70" s="118"/>
      <c r="Q70" s="118"/>
      <c r="R70" s="118"/>
      <c r="S70" s="118"/>
      <c r="T70" s="118"/>
      <c r="U70" s="119"/>
      <c r="V70" s="119"/>
      <c r="W70" s="119"/>
      <c r="X70" s="119"/>
      <c r="Y70" s="119"/>
      <c r="Z70" s="118"/>
      <c r="AA70" s="118"/>
      <c r="AB70" s="118"/>
      <c r="AC70" s="118"/>
      <c r="AD70" s="118"/>
      <c r="AE70" s="118"/>
      <c r="AF70" s="118"/>
      <c r="AG70" s="118"/>
      <c r="AH70" s="118"/>
      <c r="AI70" s="118"/>
      <c r="AJ70" s="118"/>
      <c r="AK70" s="118"/>
      <c r="AL70" s="118"/>
      <c r="AM70" s="119"/>
      <c r="AN70" s="119"/>
    </row>
    <row r="71" s="100" customFormat="1" ht="30" customHeight="1" spans="1:40">
      <c r="A71" s="112" t="s">
        <v>203</v>
      </c>
      <c r="B71" s="116" t="s">
        <v>118</v>
      </c>
      <c r="C71" s="112"/>
      <c r="D71" s="116"/>
      <c r="E71" s="118"/>
      <c r="F71" s="119"/>
      <c r="G71" s="119"/>
      <c r="H71" s="119"/>
      <c r="I71" s="118"/>
      <c r="J71" s="118"/>
      <c r="K71" s="118"/>
      <c r="L71" s="118"/>
      <c r="M71" s="118"/>
      <c r="N71" s="118"/>
      <c r="O71" s="118"/>
      <c r="P71" s="118"/>
      <c r="Q71" s="118"/>
      <c r="R71" s="118"/>
      <c r="S71" s="118"/>
      <c r="T71" s="118"/>
      <c r="U71" s="119"/>
      <c r="V71" s="119"/>
      <c r="W71" s="119"/>
      <c r="X71" s="119"/>
      <c r="Y71" s="119"/>
      <c r="Z71" s="118"/>
      <c r="AA71" s="118"/>
      <c r="AB71" s="118"/>
      <c r="AC71" s="118"/>
      <c r="AD71" s="118"/>
      <c r="AE71" s="118"/>
      <c r="AF71" s="118"/>
      <c r="AG71" s="118"/>
      <c r="AH71" s="118"/>
      <c r="AI71" s="118"/>
      <c r="AJ71" s="118"/>
      <c r="AK71" s="118"/>
      <c r="AL71" s="118"/>
      <c r="AM71" s="119"/>
      <c r="AN71" s="119"/>
    </row>
    <row r="72" s="100" customFormat="1" ht="30" customHeight="1" spans="1:40">
      <c r="A72" s="112" t="s">
        <v>204</v>
      </c>
      <c r="B72" s="116" t="s">
        <v>120</v>
      </c>
      <c r="C72" s="112"/>
      <c r="D72" s="116"/>
      <c r="E72" s="118"/>
      <c r="F72" s="119"/>
      <c r="G72" s="119"/>
      <c r="H72" s="119"/>
      <c r="I72" s="118"/>
      <c r="J72" s="118"/>
      <c r="K72" s="118"/>
      <c r="L72" s="118"/>
      <c r="M72" s="118"/>
      <c r="N72" s="118"/>
      <c r="O72" s="118"/>
      <c r="P72" s="118"/>
      <c r="Q72" s="118"/>
      <c r="R72" s="118"/>
      <c r="S72" s="118"/>
      <c r="T72" s="118"/>
      <c r="U72" s="119"/>
      <c r="V72" s="119"/>
      <c r="W72" s="119"/>
      <c r="X72" s="119"/>
      <c r="Y72" s="119"/>
      <c r="Z72" s="118"/>
      <c r="AA72" s="118"/>
      <c r="AB72" s="118"/>
      <c r="AC72" s="118"/>
      <c r="AD72" s="118"/>
      <c r="AE72" s="118"/>
      <c r="AF72" s="118"/>
      <c r="AG72" s="118"/>
      <c r="AH72" s="118"/>
      <c r="AI72" s="118"/>
      <c r="AJ72" s="118"/>
      <c r="AK72" s="118"/>
      <c r="AL72" s="118"/>
      <c r="AM72" s="119"/>
      <c r="AN72" s="119"/>
    </row>
    <row r="73" s="100" customFormat="1" ht="30" customHeight="1" spans="1:40">
      <c r="A73" s="124" t="s">
        <v>205</v>
      </c>
      <c r="B73" s="116" t="s">
        <v>122</v>
      </c>
      <c r="C73" s="112"/>
      <c r="D73" s="116"/>
      <c r="E73" s="118"/>
      <c r="F73" s="119"/>
      <c r="G73" s="119"/>
      <c r="H73" s="119"/>
      <c r="I73" s="118"/>
      <c r="J73" s="118"/>
      <c r="K73" s="118"/>
      <c r="L73" s="118"/>
      <c r="M73" s="118"/>
      <c r="N73" s="118"/>
      <c r="O73" s="118"/>
      <c r="P73" s="118"/>
      <c r="Q73" s="118"/>
      <c r="R73" s="118"/>
      <c r="S73" s="118"/>
      <c r="T73" s="118"/>
      <c r="U73" s="119"/>
      <c r="V73" s="119"/>
      <c r="W73" s="119"/>
      <c r="X73" s="119"/>
      <c r="Y73" s="119"/>
      <c r="Z73" s="118"/>
      <c r="AA73" s="118"/>
      <c r="AB73" s="118"/>
      <c r="AC73" s="118"/>
      <c r="AD73" s="118"/>
      <c r="AE73" s="118"/>
      <c r="AF73" s="118"/>
      <c r="AG73" s="118"/>
      <c r="AH73" s="118"/>
      <c r="AI73" s="118"/>
      <c r="AJ73" s="118"/>
      <c r="AK73" s="118"/>
      <c r="AL73" s="118"/>
      <c r="AM73" s="119"/>
      <c r="AN73" s="119"/>
    </row>
    <row r="74" s="100" customFormat="1" ht="30" customHeight="1" spans="1:40">
      <c r="A74" s="124" t="s">
        <v>205</v>
      </c>
      <c r="B74" s="116" t="s">
        <v>400</v>
      </c>
      <c r="C74" s="112"/>
      <c r="D74" s="116"/>
      <c r="E74" s="118"/>
      <c r="F74" s="119"/>
      <c r="G74" s="119"/>
      <c r="H74" s="119"/>
      <c r="I74" s="118"/>
      <c r="J74" s="118"/>
      <c r="K74" s="118"/>
      <c r="L74" s="118"/>
      <c r="M74" s="118"/>
      <c r="N74" s="118"/>
      <c r="O74" s="118"/>
      <c r="P74" s="118"/>
      <c r="Q74" s="118"/>
      <c r="R74" s="118"/>
      <c r="S74" s="118"/>
      <c r="T74" s="118"/>
      <c r="U74" s="119"/>
      <c r="V74" s="119"/>
      <c r="W74" s="119"/>
      <c r="X74" s="119"/>
      <c r="Y74" s="119"/>
      <c r="Z74" s="118"/>
      <c r="AA74" s="118"/>
      <c r="AB74" s="118"/>
      <c r="AC74" s="118"/>
      <c r="AD74" s="118"/>
      <c r="AE74" s="118"/>
      <c r="AF74" s="118"/>
      <c r="AG74" s="118"/>
      <c r="AH74" s="118"/>
      <c r="AI74" s="118"/>
      <c r="AJ74" s="118"/>
      <c r="AK74" s="118"/>
      <c r="AL74" s="118"/>
      <c r="AM74" s="119"/>
      <c r="AN74" s="119"/>
    </row>
    <row r="75" s="100" customFormat="1" ht="30" customHeight="1" spans="1:40">
      <c r="A75" s="124" t="s">
        <v>204</v>
      </c>
      <c r="B75" s="116" t="s">
        <v>401</v>
      </c>
      <c r="C75" s="112"/>
      <c r="D75" s="116"/>
      <c r="E75" s="118"/>
      <c r="F75" s="119"/>
      <c r="G75" s="119"/>
      <c r="H75" s="119"/>
      <c r="I75" s="118"/>
      <c r="J75" s="118"/>
      <c r="K75" s="118"/>
      <c r="L75" s="118"/>
      <c r="M75" s="118"/>
      <c r="N75" s="118"/>
      <c r="O75" s="118"/>
      <c r="P75" s="118"/>
      <c r="Q75" s="118"/>
      <c r="R75" s="118"/>
      <c r="S75" s="118"/>
      <c r="T75" s="118"/>
      <c r="U75" s="119"/>
      <c r="V75" s="119"/>
      <c r="W75" s="119"/>
      <c r="X75" s="119"/>
      <c r="Y75" s="119"/>
      <c r="Z75" s="118"/>
      <c r="AA75" s="118"/>
      <c r="AB75" s="118"/>
      <c r="AC75" s="118"/>
      <c r="AD75" s="118"/>
      <c r="AE75" s="118"/>
      <c r="AF75" s="118"/>
      <c r="AG75" s="118"/>
      <c r="AH75" s="118"/>
      <c r="AI75" s="118"/>
      <c r="AJ75" s="118"/>
      <c r="AK75" s="118"/>
      <c r="AL75" s="118"/>
      <c r="AM75" s="119"/>
      <c r="AN75" s="119"/>
    </row>
    <row r="76" s="100" customFormat="1" ht="30" customHeight="1" spans="1:40">
      <c r="A76" s="124" t="s">
        <v>205</v>
      </c>
      <c r="B76" s="116" t="s">
        <v>131</v>
      </c>
      <c r="C76" s="112"/>
      <c r="D76" s="116"/>
      <c r="E76" s="118"/>
      <c r="F76" s="119"/>
      <c r="G76" s="119"/>
      <c r="H76" s="119"/>
      <c r="I76" s="118"/>
      <c r="J76" s="118"/>
      <c r="K76" s="118"/>
      <c r="L76" s="118"/>
      <c r="M76" s="118"/>
      <c r="N76" s="118"/>
      <c r="O76" s="118"/>
      <c r="P76" s="118"/>
      <c r="Q76" s="118"/>
      <c r="R76" s="118"/>
      <c r="S76" s="118"/>
      <c r="T76" s="118"/>
      <c r="U76" s="119"/>
      <c r="V76" s="119"/>
      <c r="W76" s="119"/>
      <c r="X76" s="119"/>
      <c r="Y76" s="119"/>
      <c r="Z76" s="118"/>
      <c r="AA76" s="118"/>
      <c r="AB76" s="118"/>
      <c r="AC76" s="118"/>
      <c r="AD76" s="118"/>
      <c r="AE76" s="118"/>
      <c r="AF76" s="118"/>
      <c r="AG76" s="118"/>
      <c r="AH76" s="118"/>
      <c r="AI76" s="118"/>
      <c r="AJ76" s="118"/>
      <c r="AK76" s="118"/>
      <c r="AL76" s="118"/>
      <c r="AM76" s="119"/>
      <c r="AN76" s="119"/>
    </row>
    <row r="77" s="100" customFormat="1" ht="30" customHeight="1" spans="1:40">
      <c r="A77" s="124" t="s">
        <v>205</v>
      </c>
      <c r="B77" s="116" t="s">
        <v>133</v>
      </c>
      <c r="C77" s="112"/>
      <c r="D77" s="116"/>
      <c r="E77" s="118"/>
      <c r="F77" s="119"/>
      <c r="G77" s="119"/>
      <c r="H77" s="119"/>
      <c r="I77" s="118"/>
      <c r="J77" s="118"/>
      <c r="K77" s="118"/>
      <c r="L77" s="118"/>
      <c r="M77" s="118"/>
      <c r="N77" s="118"/>
      <c r="O77" s="118"/>
      <c r="P77" s="118"/>
      <c r="Q77" s="118"/>
      <c r="R77" s="118"/>
      <c r="S77" s="118"/>
      <c r="T77" s="118"/>
      <c r="U77" s="119"/>
      <c r="V77" s="119"/>
      <c r="W77" s="119"/>
      <c r="X77" s="119"/>
      <c r="Y77" s="119"/>
      <c r="Z77" s="118"/>
      <c r="AA77" s="118"/>
      <c r="AB77" s="118"/>
      <c r="AC77" s="118"/>
      <c r="AD77" s="118"/>
      <c r="AE77" s="118"/>
      <c r="AF77" s="118"/>
      <c r="AG77" s="118"/>
      <c r="AH77" s="118"/>
      <c r="AI77" s="118"/>
      <c r="AJ77" s="118"/>
      <c r="AK77" s="118"/>
      <c r="AL77" s="118"/>
      <c r="AM77" s="119"/>
      <c r="AN77" s="119"/>
    </row>
    <row r="78" s="100" customFormat="1" ht="30" customHeight="1" spans="1:40">
      <c r="A78" s="124" t="s">
        <v>204</v>
      </c>
      <c r="B78" s="116" t="s">
        <v>135</v>
      </c>
      <c r="C78" s="112"/>
      <c r="D78" s="116"/>
      <c r="E78" s="118"/>
      <c r="F78" s="119"/>
      <c r="G78" s="119"/>
      <c r="H78" s="119"/>
      <c r="I78" s="118"/>
      <c r="J78" s="118"/>
      <c r="K78" s="118"/>
      <c r="L78" s="118"/>
      <c r="M78" s="118"/>
      <c r="N78" s="118"/>
      <c r="O78" s="118"/>
      <c r="P78" s="118"/>
      <c r="Q78" s="118"/>
      <c r="R78" s="118"/>
      <c r="S78" s="118"/>
      <c r="T78" s="118"/>
      <c r="U78" s="119"/>
      <c r="V78" s="119"/>
      <c r="W78" s="119"/>
      <c r="X78" s="119"/>
      <c r="Y78" s="119"/>
      <c r="Z78" s="118"/>
      <c r="AA78" s="118"/>
      <c r="AB78" s="118"/>
      <c r="AC78" s="118"/>
      <c r="AD78" s="118"/>
      <c r="AE78" s="118"/>
      <c r="AF78" s="118"/>
      <c r="AG78" s="118"/>
      <c r="AH78" s="118"/>
      <c r="AI78" s="118"/>
      <c r="AJ78" s="118"/>
      <c r="AK78" s="118"/>
      <c r="AL78" s="118"/>
      <c r="AM78" s="119"/>
      <c r="AN78" s="119"/>
    </row>
    <row r="79" s="100" customFormat="1" ht="30" customHeight="1" spans="1:40">
      <c r="A79" s="124" t="s">
        <v>205</v>
      </c>
      <c r="B79" s="116" t="s">
        <v>137</v>
      </c>
      <c r="C79" s="112"/>
      <c r="D79" s="116"/>
      <c r="E79" s="118"/>
      <c r="F79" s="119"/>
      <c r="G79" s="119"/>
      <c r="H79" s="119"/>
      <c r="I79" s="118"/>
      <c r="J79" s="118"/>
      <c r="K79" s="118"/>
      <c r="L79" s="118"/>
      <c r="M79" s="118"/>
      <c r="N79" s="118"/>
      <c r="O79" s="118"/>
      <c r="P79" s="118"/>
      <c r="Q79" s="118"/>
      <c r="R79" s="118"/>
      <c r="S79" s="118"/>
      <c r="T79" s="118"/>
      <c r="U79" s="119"/>
      <c r="V79" s="119"/>
      <c r="W79" s="119"/>
      <c r="X79" s="119"/>
      <c r="Y79" s="119"/>
      <c r="Z79" s="118"/>
      <c r="AA79" s="118"/>
      <c r="AB79" s="118"/>
      <c r="AC79" s="118"/>
      <c r="AD79" s="118"/>
      <c r="AE79" s="118"/>
      <c r="AF79" s="118"/>
      <c r="AG79" s="118"/>
      <c r="AH79" s="118"/>
      <c r="AI79" s="118"/>
      <c r="AJ79" s="118"/>
      <c r="AK79" s="118"/>
      <c r="AL79" s="118"/>
      <c r="AM79" s="119"/>
      <c r="AN79" s="119"/>
    </row>
    <row r="80" s="100" customFormat="1" ht="30" customHeight="1" spans="1:40">
      <c r="A80" s="124" t="s">
        <v>205</v>
      </c>
      <c r="B80" s="116" t="s">
        <v>402</v>
      </c>
      <c r="C80" s="112"/>
      <c r="D80" s="116"/>
      <c r="E80" s="118"/>
      <c r="F80" s="119"/>
      <c r="G80" s="119"/>
      <c r="H80" s="119"/>
      <c r="I80" s="118"/>
      <c r="J80" s="118"/>
      <c r="K80" s="118"/>
      <c r="L80" s="118"/>
      <c r="M80" s="118"/>
      <c r="N80" s="118"/>
      <c r="O80" s="118"/>
      <c r="P80" s="118"/>
      <c r="Q80" s="118"/>
      <c r="R80" s="118"/>
      <c r="S80" s="118"/>
      <c r="T80" s="118"/>
      <c r="U80" s="119"/>
      <c r="V80" s="119"/>
      <c r="W80" s="119"/>
      <c r="X80" s="119"/>
      <c r="Y80" s="119"/>
      <c r="Z80" s="118"/>
      <c r="AA80" s="118"/>
      <c r="AB80" s="118"/>
      <c r="AC80" s="118"/>
      <c r="AD80" s="118"/>
      <c r="AE80" s="118"/>
      <c r="AF80" s="118"/>
      <c r="AG80" s="118"/>
      <c r="AH80" s="118"/>
      <c r="AI80" s="118"/>
      <c r="AJ80" s="118"/>
      <c r="AK80" s="118"/>
      <c r="AL80" s="118"/>
      <c r="AM80" s="119"/>
      <c r="AN80" s="119"/>
    </row>
    <row r="81" s="100" customFormat="1" ht="30" customHeight="1" spans="1:40">
      <c r="A81" s="124" t="s">
        <v>204</v>
      </c>
      <c r="B81" s="116" t="s">
        <v>141</v>
      </c>
      <c r="C81" s="112"/>
      <c r="D81" s="116"/>
      <c r="E81" s="118"/>
      <c r="F81" s="119"/>
      <c r="G81" s="119"/>
      <c r="H81" s="119"/>
      <c r="I81" s="118"/>
      <c r="J81" s="118"/>
      <c r="K81" s="118"/>
      <c r="L81" s="118"/>
      <c r="M81" s="118"/>
      <c r="N81" s="118"/>
      <c r="O81" s="118"/>
      <c r="P81" s="118"/>
      <c r="Q81" s="118"/>
      <c r="R81" s="118"/>
      <c r="S81" s="118"/>
      <c r="T81" s="118"/>
      <c r="U81" s="119"/>
      <c r="V81" s="119"/>
      <c r="W81" s="119"/>
      <c r="X81" s="119"/>
      <c r="Y81" s="119"/>
      <c r="Z81" s="118"/>
      <c r="AA81" s="118"/>
      <c r="AB81" s="118"/>
      <c r="AC81" s="118"/>
      <c r="AD81" s="118"/>
      <c r="AE81" s="118"/>
      <c r="AF81" s="118"/>
      <c r="AG81" s="118"/>
      <c r="AH81" s="118"/>
      <c r="AI81" s="118"/>
      <c r="AJ81" s="118"/>
      <c r="AK81" s="118"/>
      <c r="AL81" s="118"/>
      <c r="AM81" s="119"/>
      <c r="AN81" s="119"/>
    </row>
    <row r="82" s="100" customFormat="1" ht="30" customHeight="1" spans="1:40">
      <c r="A82" s="124" t="s">
        <v>205</v>
      </c>
      <c r="B82" s="116" t="s">
        <v>143</v>
      </c>
      <c r="C82" s="112"/>
      <c r="D82" s="116"/>
      <c r="E82" s="118"/>
      <c r="F82" s="119"/>
      <c r="G82" s="119"/>
      <c r="H82" s="119"/>
      <c r="I82" s="118"/>
      <c r="J82" s="118"/>
      <c r="K82" s="118"/>
      <c r="L82" s="118"/>
      <c r="M82" s="118"/>
      <c r="N82" s="118"/>
      <c r="O82" s="118"/>
      <c r="P82" s="118"/>
      <c r="Q82" s="118"/>
      <c r="R82" s="118"/>
      <c r="S82" s="118"/>
      <c r="T82" s="118"/>
      <c r="U82" s="119"/>
      <c r="V82" s="119"/>
      <c r="W82" s="119"/>
      <c r="X82" s="119"/>
      <c r="Y82" s="119"/>
      <c r="Z82" s="118"/>
      <c r="AA82" s="118"/>
      <c r="AB82" s="118"/>
      <c r="AC82" s="118"/>
      <c r="AD82" s="118"/>
      <c r="AE82" s="118"/>
      <c r="AF82" s="118"/>
      <c r="AG82" s="118"/>
      <c r="AH82" s="118"/>
      <c r="AI82" s="118"/>
      <c r="AJ82" s="118"/>
      <c r="AK82" s="118"/>
      <c r="AL82" s="118"/>
      <c r="AM82" s="119"/>
      <c r="AN82" s="119"/>
    </row>
    <row r="83" s="100" customFormat="1" ht="30" customHeight="1" spans="1:40">
      <c r="A83" s="124" t="s">
        <v>205</v>
      </c>
      <c r="B83" s="116" t="s">
        <v>145</v>
      </c>
      <c r="C83" s="112"/>
      <c r="D83" s="116"/>
      <c r="E83" s="118"/>
      <c r="F83" s="119"/>
      <c r="G83" s="119"/>
      <c r="H83" s="119"/>
      <c r="I83" s="118"/>
      <c r="J83" s="118"/>
      <c r="K83" s="118"/>
      <c r="L83" s="118"/>
      <c r="M83" s="118"/>
      <c r="N83" s="118"/>
      <c r="O83" s="118"/>
      <c r="P83" s="118"/>
      <c r="Q83" s="118"/>
      <c r="R83" s="118"/>
      <c r="S83" s="118"/>
      <c r="T83" s="118"/>
      <c r="U83" s="119"/>
      <c r="V83" s="119"/>
      <c r="W83" s="119"/>
      <c r="X83" s="119"/>
      <c r="Y83" s="119"/>
      <c r="Z83" s="118"/>
      <c r="AA83" s="118"/>
      <c r="AB83" s="118"/>
      <c r="AC83" s="118"/>
      <c r="AD83" s="118"/>
      <c r="AE83" s="118"/>
      <c r="AF83" s="118"/>
      <c r="AG83" s="118"/>
      <c r="AH83" s="118"/>
      <c r="AI83" s="118"/>
      <c r="AJ83" s="118"/>
      <c r="AK83" s="118"/>
      <c r="AL83" s="118"/>
      <c r="AM83" s="119"/>
      <c r="AN83" s="119"/>
    </row>
    <row r="84" s="100" customFormat="1" ht="30" customHeight="1" spans="1:40">
      <c r="A84" s="124" t="s">
        <v>205</v>
      </c>
      <c r="B84" s="116" t="s">
        <v>147</v>
      </c>
      <c r="C84" s="112"/>
      <c r="D84" s="116"/>
      <c r="E84" s="118"/>
      <c r="F84" s="119"/>
      <c r="G84" s="119"/>
      <c r="H84" s="119"/>
      <c r="I84" s="118"/>
      <c r="J84" s="118"/>
      <c r="K84" s="118"/>
      <c r="L84" s="118"/>
      <c r="M84" s="118"/>
      <c r="N84" s="118"/>
      <c r="O84" s="118"/>
      <c r="P84" s="118"/>
      <c r="Q84" s="118"/>
      <c r="R84" s="118"/>
      <c r="S84" s="118"/>
      <c r="T84" s="118"/>
      <c r="U84" s="119"/>
      <c r="V84" s="119"/>
      <c r="W84" s="119"/>
      <c r="X84" s="119"/>
      <c r="Y84" s="119"/>
      <c r="Z84" s="118"/>
      <c r="AA84" s="118"/>
      <c r="AB84" s="118"/>
      <c r="AC84" s="118"/>
      <c r="AD84" s="118"/>
      <c r="AE84" s="118"/>
      <c r="AF84" s="118"/>
      <c r="AG84" s="118"/>
      <c r="AH84" s="118"/>
      <c r="AI84" s="118"/>
      <c r="AJ84" s="118"/>
      <c r="AK84" s="118"/>
      <c r="AL84" s="118"/>
      <c r="AM84" s="119"/>
      <c r="AN84" s="119"/>
    </row>
    <row r="85" s="100" customFormat="1" ht="30" customHeight="1" spans="1:40">
      <c r="A85" s="124" t="s">
        <v>204</v>
      </c>
      <c r="B85" s="116" t="s">
        <v>151</v>
      </c>
      <c r="C85" s="112"/>
      <c r="D85" s="116"/>
      <c r="E85" s="118"/>
      <c r="F85" s="119"/>
      <c r="G85" s="119"/>
      <c r="H85" s="119"/>
      <c r="I85" s="118"/>
      <c r="J85" s="118"/>
      <c r="K85" s="118"/>
      <c r="L85" s="118"/>
      <c r="M85" s="118"/>
      <c r="N85" s="118"/>
      <c r="O85" s="118"/>
      <c r="P85" s="118"/>
      <c r="Q85" s="118"/>
      <c r="R85" s="118"/>
      <c r="S85" s="118"/>
      <c r="T85" s="118"/>
      <c r="U85" s="119"/>
      <c r="V85" s="119"/>
      <c r="W85" s="119"/>
      <c r="X85" s="119"/>
      <c r="Y85" s="119"/>
      <c r="Z85" s="118"/>
      <c r="AA85" s="118"/>
      <c r="AB85" s="118"/>
      <c r="AC85" s="118"/>
      <c r="AD85" s="118"/>
      <c r="AE85" s="118"/>
      <c r="AF85" s="118"/>
      <c r="AG85" s="118"/>
      <c r="AH85" s="118"/>
      <c r="AI85" s="118"/>
      <c r="AJ85" s="118"/>
      <c r="AK85" s="118"/>
      <c r="AL85" s="118"/>
      <c r="AM85" s="119"/>
      <c r="AN85" s="119"/>
    </row>
    <row r="86" s="100" customFormat="1" ht="30" customHeight="1" spans="1:40">
      <c r="A86" s="124" t="s">
        <v>205</v>
      </c>
      <c r="B86" s="116" t="s">
        <v>151</v>
      </c>
      <c r="C86" s="112"/>
      <c r="D86" s="116"/>
      <c r="E86" s="118"/>
      <c r="F86" s="119"/>
      <c r="G86" s="119"/>
      <c r="H86" s="119"/>
      <c r="I86" s="118"/>
      <c r="J86" s="118"/>
      <c r="K86" s="118"/>
      <c r="L86" s="118"/>
      <c r="M86" s="118"/>
      <c r="N86" s="118"/>
      <c r="O86" s="118"/>
      <c r="P86" s="118"/>
      <c r="Q86" s="118"/>
      <c r="R86" s="118"/>
      <c r="S86" s="118"/>
      <c r="T86" s="118"/>
      <c r="U86" s="119"/>
      <c r="V86" s="119"/>
      <c r="W86" s="119"/>
      <c r="X86" s="119"/>
      <c r="Y86" s="119"/>
      <c r="Z86" s="118"/>
      <c r="AA86" s="118"/>
      <c r="AB86" s="118"/>
      <c r="AC86" s="118"/>
      <c r="AD86" s="118"/>
      <c r="AE86" s="118"/>
      <c r="AF86" s="118"/>
      <c r="AG86" s="118"/>
      <c r="AH86" s="118"/>
      <c r="AI86" s="118"/>
      <c r="AJ86" s="118"/>
      <c r="AK86" s="118"/>
      <c r="AL86" s="118"/>
      <c r="AM86" s="119"/>
      <c r="AN86" s="119"/>
    </row>
    <row r="87" s="99" customFormat="1" ht="66" customHeight="1" spans="1:40">
      <c r="A87" s="112" t="s">
        <v>203</v>
      </c>
      <c r="B87" s="116" t="s">
        <v>154</v>
      </c>
      <c r="C87" s="112"/>
      <c r="D87" s="116"/>
      <c r="E87" s="110"/>
      <c r="F87" s="111"/>
      <c r="G87" s="111"/>
      <c r="H87" s="111"/>
      <c r="I87" s="110">
        <f>I88+I106</f>
        <v>23</v>
      </c>
      <c r="J87" s="110"/>
      <c r="K87" s="110">
        <f t="shared" ref="J87:AL87" si="21">K88+K106</f>
        <v>0</v>
      </c>
      <c r="L87" s="110">
        <f t="shared" si="21"/>
        <v>0</v>
      </c>
      <c r="M87" s="110">
        <f t="shared" si="21"/>
        <v>23</v>
      </c>
      <c r="N87" s="110">
        <f t="shared" si="21"/>
        <v>0</v>
      </c>
      <c r="O87" s="110">
        <f t="shared" si="21"/>
        <v>0</v>
      </c>
      <c r="P87" s="110">
        <f t="shared" si="21"/>
        <v>0</v>
      </c>
      <c r="Q87" s="110">
        <f t="shared" si="21"/>
        <v>0</v>
      </c>
      <c r="R87" s="110">
        <f t="shared" si="21"/>
        <v>0</v>
      </c>
      <c r="S87" s="110">
        <f t="shared" si="21"/>
        <v>15018</v>
      </c>
      <c r="T87" s="110">
        <f t="shared" si="21"/>
        <v>48815</v>
      </c>
      <c r="U87" s="110"/>
      <c r="V87" s="110"/>
      <c r="W87" s="110"/>
      <c r="X87" s="110"/>
      <c r="Y87" s="110"/>
      <c r="Z87" s="110">
        <f t="shared" si="21"/>
        <v>8370</v>
      </c>
      <c r="AA87" s="110">
        <f t="shared" si="21"/>
        <v>2587.559918</v>
      </c>
      <c r="AB87" s="110">
        <f t="shared" si="21"/>
        <v>1170.559918</v>
      </c>
      <c r="AC87" s="110">
        <f t="shared" si="21"/>
        <v>1017</v>
      </c>
      <c r="AD87" s="110">
        <f t="shared" si="21"/>
        <v>400</v>
      </c>
      <c r="AE87" s="110">
        <f t="shared" si="21"/>
        <v>0</v>
      </c>
      <c r="AF87" s="110">
        <f t="shared" si="21"/>
        <v>1376</v>
      </c>
      <c r="AG87" s="110">
        <f t="shared" si="21"/>
        <v>2623.180538</v>
      </c>
      <c r="AH87" s="110">
        <f t="shared" si="21"/>
        <v>1500</v>
      </c>
      <c r="AI87" s="110">
        <f t="shared" si="21"/>
        <v>283.259544</v>
      </c>
      <c r="AJ87" s="110">
        <f t="shared" si="21"/>
        <v>0</v>
      </c>
      <c r="AK87" s="110">
        <f t="shared" si="21"/>
        <v>0</v>
      </c>
      <c r="AL87" s="110">
        <f t="shared" si="21"/>
        <v>0</v>
      </c>
      <c r="AM87" s="111"/>
      <c r="AN87" s="111"/>
    </row>
    <row r="88" s="99" customFormat="1" ht="48" customHeight="1" spans="1:40">
      <c r="A88" s="112" t="s">
        <v>204</v>
      </c>
      <c r="B88" s="116" t="s">
        <v>403</v>
      </c>
      <c r="C88" s="112"/>
      <c r="D88" s="116"/>
      <c r="E88" s="110"/>
      <c r="F88" s="111"/>
      <c r="G88" s="111"/>
      <c r="H88" s="111"/>
      <c r="I88" s="110">
        <f>I89+I90+I95+I96+I98+I101+I102+I104+I105</f>
        <v>8</v>
      </c>
      <c r="J88" s="110"/>
      <c r="K88" s="110">
        <f t="shared" ref="J88:AL88" si="22">K89+K90+K95+K96+K98+K101+K102+K104+K105</f>
        <v>0</v>
      </c>
      <c r="L88" s="110">
        <f t="shared" si="22"/>
        <v>0</v>
      </c>
      <c r="M88" s="110">
        <f t="shared" si="22"/>
        <v>8</v>
      </c>
      <c r="N88" s="110">
        <f t="shared" si="22"/>
        <v>0</v>
      </c>
      <c r="O88" s="110">
        <f t="shared" si="22"/>
        <v>0</v>
      </c>
      <c r="P88" s="110">
        <f t="shared" si="22"/>
        <v>0</v>
      </c>
      <c r="Q88" s="110">
        <f t="shared" si="22"/>
        <v>0</v>
      </c>
      <c r="R88" s="110">
        <f t="shared" si="22"/>
        <v>0</v>
      </c>
      <c r="S88" s="110">
        <f t="shared" si="22"/>
        <v>10225</v>
      </c>
      <c r="T88" s="110">
        <f t="shared" si="22"/>
        <v>33119</v>
      </c>
      <c r="U88" s="110"/>
      <c r="V88" s="110"/>
      <c r="W88" s="110"/>
      <c r="X88" s="110"/>
      <c r="Y88" s="110"/>
      <c r="Z88" s="110">
        <f t="shared" si="22"/>
        <v>1490</v>
      </c>
      <c r="AA88" s="110">
        <f t="shared" si="22"/>
        <v>992.247606</v>
      </c>
      <c r="AB88" s="110">
        <f t="shared" si="22"/>
        <v>475.247606</v>
      </c>
      <c r="AC88" s="110">
        <f t="shared" si="22"/>
        <v>517</v>
      </c>
      <c r="AD88" s="110">
        <f t="shared" si="22"/>
        <v>0</v>
      </c>
      <c r="AE88" s="110">
        <f t="shared" si="22"/>
        <v>0</v>
      </c>
      <c r="AF88" s="110">
        <f t="shared" si="22"/>
        <v>0</v>
      </c>
      <c r="AG88" s="110">
        <f t="shared" si="22"/>
        <v>475.752394</v>
      </c>
      <c r="AH88" s="110">
        <f t="shared" si="22"/>
        <v>0</v>
      </c>
      <c r="AI88" s="110">
        <f t="shared" si="22"/>
        <v>22</v>
      </c>
      <c r="AJ88" s="110">
        <f t="shared" si="22"/>
        <v>0</v>
      </c>
      <c r="AK88" s="110">
        <f t="shared" si="22"/>
        <v>0</v>
      </c>
      <c r="AL88" s="110">
        <f t="shared" si="22"/>
        <v>0</v>
      </c>
      <c r="AM88" s="111"/>
      <c r="AN88" s="111"/>
    </row>
    <row r="89" s="99" customFormat="1" ht="68" customHeight="1" spans="1:40">
      <c r="A89" s="112" t="s">
        <v>205</v>
      </c>
      <c r="B89" s="116" t="s">
        <v>17</v>
      </c>
      <c r="C89" s="112"/>
      <c r="D89" s="116"/>
      <c r="E89" s="110"/>
      <c r="F89" s="111"/>
      <c r="G89" s="111"/>
      <c r="H89" s="111"/>
      <c r="I89" s="110"/>
      <c r="J89" s="110"/>
      <c r="K89" s="110"/>
      <c r="L89" s="110"/>
      <c r="M89" s="110"/>
      <c r="N89" s="110"/>
      <c r="O89" s="110"/>
      <c r="P89" s="110"/>
      <c r="Q89" s="110"/>
      <c r="R89" s="110"/>
      <c r="S89" s="110"/>
      <c r="T89" s="110"/>
      <c r="U89" s="111"/>
      <c r="V89" s="111"/>
      <c r="W89" s="111"/>
      <c r="X89" s="111"/>
      <c r="Y89" s="111"/>
      <c r="Z89" s="110"/>
      <c r="AA89" s="110"/>
      <c r="AB89" s="110"/>
      <c r="AC89" s="110"/>
      <c r="AD89" s="110"/>
      <c r="AE89" s="110"/>
      <c r="AF89" s="110"/>
      <c r="AG89" s="110"/>
      <c r="AH89" s="110"/>
      <c r="AI89" s="110"/>
      <c r="AJ89" s="110"/>
      <c r="AK89" s="110"/>
      <c r="AL89" s="110"/>
      <c r="AM89" s="111"/>
      <c r="AN89" s="111"/>
    </row>
    <row r="90" s="99" customFormat="1" ht="74" customHeight="1" spans="1:40">
      <c r="A90" s="112" t="s">
        <v>205</v>
      </c>
      <c r="B90" s="116" t="s">
        <v>404</v>
      </c>
      <c r="C90" s="112"/>
      <c r="D90" s="116"/>
      <c r="E90" s="110"/>
      <c r="F90" s="111"/>
      <c r="G90" s="111"/>
      <c r="H90" s="111"/>
      <c r="I90" s="110">
        <f>SUM(I91:I94)</f>
        <v>4</v>
      </c>
      <c r="J90" s="110"/>
      <c r="K90" s="110">
        <f t="shared" ref="J90:AL90" si="23">SUM(K91:K94)</f>
        <v>0</v>
      </c>
      <c r="L90" s="110">
        <f t="shared" si="23"/>
        <v>0</v>
      </c>
      <c r="M90" s="110">
        <f t="shared" si="23"/>
        <v>4</v>
      </c>
      <c r="N90" s="110">
        <f t="shared" si="23"/>
        <v>0</v>
      </c>
      <c r="O90" s="110">
        <f t="shared" si="23"/>
        <v>0</v>
      </c>
      <c r="P90" s="110">
        <f t="shared" si="23"/>
        <v>0</v>
      </c>
      <c r="Q90" s="110">
        <f t="shared" si="23"/>
        <v>0</v>
      </c>
      <c r="R90" s="110">
        <f t="shared" si="23"/>
        <v>0</v>
      </c>
      <c r="S90" s="110">
        <f t="shared" si="23"/>
        <v>9901</v>
      </c>
      <c r="T90" s="110">
        <f t="shared" si="23"/>
        <v>31844</v>
      </c>
      <c r="U90" s="110"/>
      <c r="V90" s="110"/>
      <c r="W90" s="110"/>
      <c r="X90" s="110"/>
      <c r="Y90" s="110"/>
      <c r="Z90" s="110">
        <f t="shared" si="23"/>
        <v>810</v>
      </c>
      <c r="AA90" s="110">
        <f t="shared" si="23"/>
        <v>729.620351</v>
      </c>
      <c r="AB90" s="110">
        <f t="shared" si="23"/>
        <v>212.620351</v>
      </c>
      <c r="AC90" s="110">
        <f t="shared" si="23"/>
        <v>517</v>
      </c>
      <c r="AD90" s="110">
        <f t="shared" si="23"/>
        <v>0</v>
      </c>
      <c r="AE90" s="110">
        <f t="shared" si="23"/>
        <v>0</v>
      </c>
      <c r="AF90" s="110">
        <f t="shared" si="23"/>
        <v>0</v>
      </c>
      <c r="AG90" s="110">
        <f t="shared" si="23"/>
        <v>58.379649</v>
      </c>
      <c r="AH90" s="110">
        <f t="shared" si="23"/>
        <v>0</v>
      </c>
      <c r="AI90" s="110">
        <f t="shared" si="23"/>
        <v>22</v>
      </c>
      <c r="AJ90" s="110">
        <f t="shared" si="23"/>
        <v>0</v>
      </c>
      <c r="AK90" s="110">
        <f t="shared" si="23"/>
        <v>0</v>
      </c>
      <c r="AL90" s="110">
        <f t="shared" si="23"/>
        <v>0</v>
      </c>
      <c r="AM90" s="111"/>
      <c r="AN90" s="111"/>
    </row>
    <row r="91" s="100" customFormat="1" ht="220" customHeight="1" spans="1:40">
      <c r="A91" s="124">
        <v>22</v>
      </c>
      <c r="B91" s="118" t="s">
        <v>405</v>
      </c>
      <c r="C91" s="118" t="s">
        <v>212</v>
      </c>
      <c r="D91" s="119" t="s">
        <v>406</v>
      </c>
      <c r="E91" s="118" t="s">
        <v>214</v>
      </c>
      <c r="F91" s="118" t="s">
        <v>407</v>
      </c>
      <c r="G91" s="119" t="s">
        <v>408</v>
      </c>
      <c r="H91" s="119" t="s">
        <v>409</v>
      </c>
      <c r="I91" s="118">
        <v>1</v>
      </c>
      <c r="J91" s="118">
        <v>4</v>
      </c>
      <c r="K91" s="118"/>
      <c r="L91" s="118"/>
      <c r="M91" s="118">
        <v>1</v>
      </c>
      <c r="N91" s="118"/>
      <c r="O91" s="118"/>
      <c r="P91" s="118"/>
      <c r="Q91" s="118"/>
      <c r="R91" s="118"/>
      <c r="S91" s="118">
        <v>9375</v>
      </c>
      <c r="T91" s="118">
        <v>30000</v>
      </c>
      <c r="U91" s="133" t="s">
        <v>410</v>
      </c>
      <c r="V91" s="119" t="s">
        <v>411</v>
      </c>
      <c r="W91" s="133" t="s">
        <v>410</v>
      </c>
      <c r="X91" s="119" t="s">
        <v>411</v>
      </c>
      <c r="Y91" s="119" t="s">
        <v>294</v>
      </c>
      <c r="Z91" s="118">
        <v>560</v>
      </c>
      <c r="AA91" s="118">
        <v>554.620351</v>
      </c>
      <c r="AB91" s="118">
        <v>37.620351</v>
      </c>
      <c r="AC91" s="118">
        <v>517</v>
      </c>
      <c r="AD91" s="118"/>
      <c r="AE91" s="118"/>
      <c r="AF91" s="118"/>
      <c r="AG91" s="118">
        <v>5.379649</v>
      </c>
      <c r="AH91" s="118"/>
      <c r="AI91" s="118"/>
      <c r="AJ91" s="118"/>
      <c r="AK91" s="118"/>
      <c r="AL91" s="118"/>
      <c r="AM91" s="119" t="s">
        <v>412</v>
      </c>
      <c r="AN91" s="119" t="s">
        <v>413</v>
      </c>
    </row>
    <row r="92" s="100" customFormat="1" ht="220" customHeight="1" spans="1:40">
      <c r="A92" s="124">
        <v>23</v>
      </c>
      <c r="B92" s="120" t="s">
        <v>414</v>
      </c>
      <c r="C92" s="120" t="s">
        <v>212</v>
      </c>
      <c r="D92" s="121" t="s">
        <v>415</v>
      </c>
      <c r="E92" s="120" t="s">
        <v>244</v>
      </c>
      <c r="F92" s="120" t="s">
        <v>416</v>
      </c>
      <c r="G92" s="121" t="s">
        <v>417</v>
      </c>
      <c r="H92" s="121" t="s">
        <v>418</v>
      </c>
      <c r="I92" s="118">
        <v>1</v>
      </c>
      <c r="J92" s="118"/>
      <c r="K92" s="118"/>
      <c r="L92" s="118"/>
      <c r="M92" s="118">
        <v>1</v>
      </c>
      <c r="N92" s="118"/>
      <c r="O92" s="118"/>
      <c r="P92" s="118"/>
      <c r="Q92" s="118"/>
      <c r="R92" s="118"/>
      <c r="S92" s="118">
        <v>80</v>
      </c>
      <c r="T92" s="120">
        <v>280</v>
      </c>
      <c r="U92" s="121" t="s">
        <v>419</v>
      </c>
      <c r="V92" s="121" t="s">
        <v>420</v>
      </c>
      <c r="W92" s="133" t="s">
        <v>410</v>
      </c>
      <c r="X92" s="119" t="s">
        <v>411</v>
      </c>
      <c r="Y92" s="119" t="s">
        <v>294</v>
      </c>
      <c r="Z92" s="120">
        <v>100</v>
      </c>
      <c r="AA92" s="118">
        <v>70</v>
      </c>
      <c r="AB92" s="118">
        <v>70</v>
      </c>
      <c r="AC92" s="118"/>
      <c r="AD92" s="118"/>
      <c r="AE92" s="118"/>
      <c r="AF92" s="118"/>
      <c r="AG92" s="118">
        <v>8</v>
      </c>
      <c r="AH92" s="118"/>
      <c r="AI92" s="118">
        <v>22</v>
      </c>
      <c r="AJ92" s="118"/>
      <c r="AK92" s="118"/>
      <c r="AL92" s="118"/>
      <c r="AM92" s="120" t="s">
        <v>421</v>
      </c>
      <c r="AN92" s="120" t="s">
        <v>422</v>
      </c>
    </row>
    <row r="93" s="100" customFormat="1" ht="220" customHeight="1" spans="1:40">
      <c r="A93" s="124">
        <v>24</v>
      </c>
      <c r="B93" s="120" t="s">
        <v>423</v>
      </c>
      <c r="C93" s="120" t="s">
        <v>212</v>
      </c>
      <c r="D93" s="121" t="s">
        <v>424</v>
      </c>
      <c r="E93" s="120" t="s">
        <v>214</v>
      </c>
      <c r="F93" s="120" t="s">
        <v>226</v>
      </c>
      <c r="G93" s="121" t="s">
        <v>301</v>
      </c>
      <c r="H93" s="121" t="s">
        <v>425</v>
      </c>
      <c r="I93" s="118">
        <v>1</v>
      </c>
      <c r="J93" s="118">
        <v>1</v>
      </c>
      <c r="K93" s="118"/>
      <c r="L93" s="118"/>
      <c r="M93" s="118">
        <v>1</v>
      </c>
      <c r="N93" s="118"/>
      <c r="O93" s="118"/>
      <c r="P93" s="118"/>
      <c r="Q93" s="118"/>
      <c r="R93" s="118"/>
      <c r="S93" s="118">
        <v>223</v>
      </c>
      <c r="T93" s="124">
        <v>782</v>
      </c>
      <c r="U93" s="152" t="s">
        <v>303</v>
      </c>
      <c r="V93" s="152" t="s">
        <v>304</v>
      </c>
      <c r="W93" s="133" t="s">
        <v>410</v>
      </c>
      <c r="X93" s="119" t="s">
        <v>411</v>
      </c>
      <c r="Y93" s="119" t="s">
        <v>294</v>
      </c>
      <c r="Z93" s="124">
        <v>100</v>
      </c>
      <c r="AA93" s="118">
        <v>60</v>
      </c>
      <c r="AB93" s="118">
        <v>60</v>
      </c>
      <c r="AC93" s="118"/>
      <c r="AD93" s="118"/>
      <c r="AE93" s="118"/>
      <c r="AF93" s="118"/>
      <c r="AG93" s="118">
        <v>40</v>
      </c>
      <c r="AH93" s="118"/>
      <c r="AI93" s="118"/>
      <c r="AJ93" s="118"/>
      <c r="AK93" s="118"/>
      <c r="AL93" s="118"/>
      <c r="AM93" s="121" t="s">
        <v>426</v>
      </c>
      <c r="AN93" s="121" t="s">
        <v>427</v>
      </c>
    </row>
    <row r="94" s="100" customFormat="1" ht="220" customHeight="1" spans="1:40">
      <c r="A94" s="124">
        <v>25</v>
      </c>
      <c r="B94" s="120" t="s">
        <v>428</v>
      </c>
      <c r="C94" s="149" t="s">
        <v>212</v>
      </c>
      <c r="D94" s="121" t="s">
        <v>429</v>
      </c>
      <c r="E94" s="118" t="s">
        <v>214</v>
      </c>
      <c r="F94" s="150" t="s">
        <v>268</v>
      </c>
      <c r="G94" s="119" t="s">
        <v>301</v>
      </c>
      <c r="H94" s="119" t="s">
        <v>430</v>
      </c>
      <c r="I94" s="118">
        <v>1</v>
      </c>
      <c r="J94" s="118">
        <v>1.6</v>
      </c>
      <c r="K94" s="118"/>
      <c r="L94" s="118"/>
      <c r="M94" s="118">
        <v>1</v>
      </c>
      <c r="N94" s="118"/>
      <c r="O94" s="118"/>
      <c r="P94" s="118"/>
      <c r="Q94" s="118"/>
      <c r="R94" s="118"/>
      <c r="S94" s="118">
        <v>223</v>
      </c>
      <c r="T94" s="118">
        <v>782</v>
      </c>
      <c r="U94" s="119" t="s">
        <v>303</v>
      </c>
      <c r="V94" s="122" t="s">
        <v>431</v>
      </c>
      <c r="W94" s="133" t="s">
        <v>410</v>
      </c>
      <c r="X94" s="119" t="s">
        <v>432</v>
      </c>
      <c r="Y94" s="119" t="s">
        <v>294</v>
      </c>
      <c r="Z94" s="124">
        <v>50</v>
      </c>
      <c r="AA94" s="118">
        <v>45</v>
      </c>
      <c r="AB94" s="118">
        <v>45</v>
      </c>
      <c r="AC94" s="118"/>
      <c r="AD94" s="118"/>
      <c r="AE94" s="118"/>
      <c r="AF94" s="118"/>
      <c r="AG94" s="118">
        <v>5</v>
      </c>
      <c r="AH94" s="118"/>
      <c r="AI94" s="118"/>
      <c r="AJ94" s="118"/>
      <c r="AK94" s="118"/>
      <c r="AL94" s="118"/>
      <c r="AM94" s="119" t="s">
        <v>433</v>
      </c>
      <c r="AN94" s="119" t="s">
        <v>434</v>
      </c>
    </row>
    <row r="95" s="99" customFormat="1" ht="76" customHeight="1" spans="1:40">
      <c r="A95" s="112" t="s">
        <v>205</v>
      </c>
      <c r="B95" s="116" t="s">
        <v>23</v>
      </c>
      <c r="C95" s="112"/>
      <c r="D95" s="116"/>
      <c r="E95" s="110"/>
      <c r="F95" s="111"/>
      <c r="G95" s="111"/>
      <c r="H95" s="111"/>
      <c r="I95" s="110"/>
      <c r="J95" s="110"/>
      <c r="K95" s="110"/>
      <c r="L95" s="110"/>
      <c r="M95" s="110"/>
      <c r="N95" s="110"/>
      <c r="O95" s="110"/>
      <c r="P95" s="110"/>
      <c r="Q95" s="110"/>
      <c r="R95" s="110"/>
      <c r="S95" s="110"/>
      <c r="T95" s="110"/>
      <c r="U95" s="111"/>
      <c r="V95" s="111"/>
      <c r="W95" s="111"/>
      <c r="X95" s="111"/>
      <c r="Y95" s="111"/>
      <c r="Z95" s="110"/>
      <c r="AA95" s="110"/>
      <c r="AB95" s="110"/>
      <c r="AC95" s="110"/>
      <c r="AD95" s="110"/>
      <c r="AE95" s="110"/>
      <c r="AF95" s="110"/>
      <c r="AG95" s="110"/>
      <c r="AH95" s="110"/>
      <c r="AI95" s="110"/>
      <c r="AJ95" s="110"/>
      <c r="AK95" s="110"/>
      <c r="AL95" s="110"/>
      <c r="AM95" s="111"/>
      <c r="AN95" s="111"/>
    </row>
    <row r="96" s="99" customFormat="1" ht="66" customHeight="1" spans="1:40">
      <c r="A96" s="112" t="s">
        <v>205</v>
      </c>
      <c r="B96" s="116" t="s">
        <v>26</v>
      </c>
      <c r="C96" s="112"/>
      <c r="D96" s="116"/>
      <c r="E96" s="110"/>
      <c r="F96" s="111"/>
      <c r="G96" s="111"/>
      <c r="H96" s="111"/>
      <c r="I96" s="110">
        <f>SUM(I97)</f>
        <v>1</v>
      </c>
      <c r="J96" s="110"/>
      <c r="K96" s="110">
        <f t="shared" ref="J96:AL96" si="24">SUM(K97)</f>
        <v>0</v>
      </c>
      <c r="L96" s="110">
        <f t="shared" si="24"/>
        <v>0</v>
      </c>
      <c r="M96" s="110">
        <f t="shared" si="24"/>
        <v>1</v>
      </c>
      <c r="N96" s="110">
        <f t="shared" si="24"/>
        <v>0</v>
      </c>
      <c r="O96" s="110">
        <f t="shared" si="24"/>
        <v>0</v>
      </c>
      <c r="P96" s="110">
        <f t="shared" si="24"/>
        <v>0</v>
      </c>
      <c r="Q96" s="110">
        <f t="shared" si="24"/>
        <v>0</v>
      </c>
      <c r="R96" s="110">
        <f t="shared" si="24"/>
        <v>0</v>
      </c>
      <c r="S96" s="110">
        <f t="shared" si="24"/>
        <v>281</v>
      </c>
      <c r="T96" s="110">
        <f t="shared" si="24"/>
        <v>923</v>
      </c>
      <c r="U96" s="110"/>
      <c r="V96" s="110"/>
      <c r="W96" s="110"/>
      <c r="X96" s="110"/>
      <c r="Y96" s="110"/>
      <c r="Z96" s="110">
        <f t="shared" si="24"/>
        <v>200</v>
      </c>
      <c r="AA96" s="110">
        <f t="shared" si="24"/>
        <v>0</v>
      </c>
      <c r="AB96" s="110">
        <f t="shared" si="24"/>
        <v>0</v>
      </c>
      <c r="AC96" s="110">
        <f t="shared" si="24"/>
        <v>0</v>
      </c>
      <c r="AD96" s="110">
        <f t="shared" si="24"/>
        <v>0</v>
      </c>
      <c r="AE96" s="110">
        <f t="shared" si="24"/>
        <v>0</v>
      </c>
      <c r="AF96" s="110">
        <f t="shared" si="24"/>
        <v>0</v>
      </c>
      <c r="AG96" s="110">
        <f t="shared" si="24"/>
        <v>200</v>
      </c>
      <c r="AH96" s="110">
        <f t="shared" si="24"/>
        <v>0</v>
      </c>
      <c r="AI96" s="110">
        <f t="shared" si="24"/>
        <v>0</v>
      </c>
      <c r="AJ96" s="110">
        <f t="shared" si="24"/>
        <v>0</v>
      </c>
      <c r="AK96" s="110">
        <f t="shared" si="24"/>
        <v>0</v>
      </c>
      <c r="AL96" s="110">
        <f t="shared" si="24"/>
        <v>0</v>
      </c>
      <c r="AM96" s="111"/>
      <c r="AN96" s="111"/>
    </row>
    <row r="97" s="100" customFormat="1" ht="242" customHeight="1" spans="1:40">
      <c r="A97" s="124">
        <v>26</v>
      </c>
      <c r="B97" s="118" t="s">
        <v>435</v>
      </c>
      <c r="C97" s="118" t="s">
        <v>212</v>
      </c>
      <c r="D97" s="119" t="s">
        <v>436</v>
      </c>
      <c r="E97" s="118" t="s">
        <v>244</v>
      </c>
      <c r="F97" s="118" t="s">
        <v>215</v>
      </c>
      <c r="G97" s="119" t="s">
        <v>288</v>
      </c>
      <c r="H97" s="119" t="s">
        <v>437</v>
      </c>
      <c r="I97" s="118">
        <v>1</v>
      </c>
      <c r="J97" s="118">
        <v>2.9</v>
      </c>
      <c r="K97" s="118"/>
      <c r="L97" s="118"/>
      <c r="M97" s="118">
        <v>1</v>
      </c>
      <c r="N97" s="118"/>
      <c r="O97" s="118"/>
      <c r="P97" s="118"/>
      <c r="Q97" s="118"/>
      <c r="R97" s="118"/>
      <c r="S97" s="118">
        <v>281</v>
      </c>
      <c r="T97" s="118">
        <v>923</v>
      </c>
      <c r="U97" s="134" t="s">
        <v>290</v>
      </c>
      <c r="V97" s="134" t="s">
        <v>291</v>
      </c>
      <c r="W97" s="118" t="s">
        <v>364</v>
      </c>
      <c r="X97" s="119" t="s">
        <v>365</v>
      </c>
      <c r="Y97" s="119" t="s">
        <v>366</v>
      </c>
      <c r="Z97" s="118">
        <v>200</v>
      </c>
      <c r="AA97" s="118"/>
      <c r="AB97" s="118"/>
      <c r="AC97" s="118"/>
      <c r="AD97" s="118"/>
      <c r="AE97" s="118"/>
      <c r="AF97" s="118"/>
      <c r="AG97" s="118">
        <v>200</v>
      </c>
      <c r="AH97" s="118"/>
      <c r="AI97" s="118"/>
      <c r="AJ97" s="118"/>
      <c r="AK97" s="118"/>
      <c r="AL97" s="118"/>
      <c r="AM97" s="119" t="s">
        <v>438</v>
      </c>
      <c r="AN97" s="119" t="s">
        <v>439</v>
      </c>
    </row>
    <row r="98" s="100" customFormat="1" ht="70" customHeight="1" spans="1:40">
      <c r="A98" s="124" t="s">
        <v>205</v>
      </c>
      <c r="B98" s="116" t="s">
        <v>440</v>
      </c>
      <c r="C98" s="112"/>
      <c r="D98" s="116"/>
      <c r="E98" s="118"/>
      <c r="F98" s="119"/>
      <c r="G98" s="119"/>
      <c r="H98" s="119"/>
      <c r="I98" s="118">
        <f>SUM(I99:I100)</f>
        <v>2</v>
      </c>
      <c r="J98" s="118"/>
      <c r="K98" s="118">
        <f t="shared" ref="J98:AL98" si="25">SUM(K99:K100)</f>
        <v>0</v>
      </c>
      <c r="L98" s="118">
        <f t="shared" si="25"/>
        <v>0</v>
      </c>
      <c r="M98" s="118">
        <f t="shared" si="25"/>
        <v>2</v>
      </c>
      <c r="N98" s="118">
        <f t="shared" si="25"/>
        <v>0</v>
      </c>
      <c r="O98" s="118">
        <f t="shared" si="25"/>
        <v>0</v>
      </c>
      <c r="P98" s="118">
        <f t="shared" si="25"/>
        <v>0</v>
      </c>
      <c r="Q98" s="118">
        <f t="shared" si="25"/>
        <v>0</v>
      </c>
      <c r="R98" s="118">
        <f t="shared" si="25"/>
        <v>0</v>
      </c>
      <c r="S98" s="118">
        <f t="shared" si="25"/>
        <v>13</v>
      </c>
      <c r="T98" s="118">
        <f t="shared" si="25"/>
        <v>52</v>
      </c>
      <c r="U98" s="118"/>
      <c r="V98" s="118"/>
      <c r="W98" s="118"/>
      <c r="X98" s="118"/>
      <c r="Y98" s="118"/>
      <c r="Z98" s="118">
        <f t="shared" si="25"/>
        <v>280</v>
      </c>
      <c r="AA98" s="118">
        <f t="shared" si="25"/>
        <v>245.491255</v>
      </c>
      <c r="AB98" s="118">
        <f t="shared" si="25"/>
        <v>245.491255</v>
      </c>
      <c r="AC98" s="118">
        <f t="shared" si="25"/>
        <v>0</v>
      </c>
      <c r="AD98" s="118">
        <f t="shared" si="25"/>
        <v>0</v>
      </c>
      <c r="AE98" s="118">
        <f t="shared" si="25"/>
        <v>0</v>
      </c>
      <c r="AF98" s="118">
        <f t="shared" si="25"/>
        <v>0</v>
      </c>
      <c r="AG98" s="118">
        <f t="shared" si="25"/>
        <v>34.508745</v>
      </c>
      <c r="AH98" s="118">
        <f t="shared" si="25"/>
        <v>0</v>
      </c>
      <c r="AI98" s="118">
        <f t="shared" si="25"/>
        <v>0</v>
      </c>
      <c r="AJ98" s="118">
        <f t="shared" si="25"/>
        <v>0</v>
      </c>
      <c r="AK98" s="118">
        <f t="shared" si="25"/>
        <v>0</v>
      </c>
      <c r="AL98" s="118">
        <f t="shared" si="25"/>
        <v>0</v>
      </c>
      <c r="AM98" s="119"/>
      <c r="AN98" s="119"/>
    </row>
    <row r="99" s="100" customFormat="1" ht="280" customHeight="1" spans="1:40">
      <c r="A99" s="124">
        <v>27</v>
      </c>
      <c r="B99" s="120" t="s">
        <v>441</v>
      </c>
      <c r="C99" s="120" t="s">
        <v>212</v>
      </c>
      <c r="D99" s="121" t="s">
        <v>442</v>
      </c>
      <c r="E99" s="120" t="s">
        <v>214</v>
      </c>
      <c r="F99" s="120" t="s">
        <v>234</v>
      </c>
      <c r="G99" s="121" t="s">
        <v>443</v>
      </c>
      <c r="H99" s="121" t="s">
        <v>444</v>
      </c>
      <c r="I99" s="118">
        <v>1</v>
      </c>
      <c r="J99" s="118">
        <v>2.97</v>
      </c>
      <c r="K99" s="118"/>
      <c r="L99" s="118"/>
      <c r="M99" s="118">
        <v>1</v>
      </c>
      <c r="N99" s="118"/>
      <c r="O99" s="118"/>
      <c r="P99" s="118"/>
      <c r="Q99" s="118"/>
      <c r="R99" s="118"/>
      <c r="S99" s="118">
        <v>11</v>
      </c>
      <c r="T99" s="120">
        <v>47</v>
      </c>
      <c r="U99" s="121" t="s">
        <v>259</v>
      </c>
      <c r="V99" s="121" t="s">
        <v>260</v>
      </c>
      <c r="W99" s="133" t="s">
        <v>218</v>
      </c>
      <c r="X99" s="133" t="s">
        <v>219</v>
      </c>
      <c r="Y99" s="119" t="s">
        <v>220</v>
      </c>
      <c r="Z99" s="120">
        <v>160</v>
      </c>
      <c r="AA99" s="118">
        <v>130</v>
      </c>
      <c r="AB99" s="118">
        <v>130</v>
      </c>
      <c r="AC99" s="118"/>
      <c r="AD99" s="118"/>
      <c r="AE99" s="118"/>
      <c r="AF99" s="118"/>
      <c r="AG99" s="118">
        <v>30</v>
      </c>
      <c r="AH99" s="118"/>
      <c r="AI99" s="118"/>
      <c r="AJ99" s="118"/>
      <c r="AK99" s="118"/>
      <c r="AL99" s="118"/>
      <c r="AM99" s="121" t="s">
        <v>445</v>
      </c>
      <c r="AN99" s="121" t="s">
        <v>446</v>
      </c>
    </row>
    <row r="100" s="100" customFormat="1" ht="280" customHeight="1" spans="1:40">
      <c r="A100" s="124">
        <v>28</v>
      </c>
      <c r="B100" s="120" t="s">
        <v>447</v>
      </c>
      <c r="C100" s="120" t="s">
        <v>212</v>
      </c>
      <c r="D100" s="121" t="s">
        <v>448</v>
      </c>
      <c r="E100" s="120" t="s">
        <v>214</v>
      </c>
      <c r="F100" s="120" t="s">
        <v>226</v>
      </c>
      <c r="G100" s="121" t="s">
        <v>374</v>
      </c>
      <c r="H100" s="121" t="s">
        <v>449</v>
      </c>
      <c r="I100" s="118">
        <v>1</v>
      </c>
      <c r="J100" s="118">
        <v>3.4</v>
      </c>
      <c r="K100" s="118"/>
      <c r="L100" s="118"/>
      <c r="M100" s="118">
        <v>1</v>
      </c>
      <c r="N100" s="118"/>
      <c r="O100" s="118"/>
      <c r="P100" s="118"/>
      <c r="Q100" s="118"/>
      <c r="R100" s="118"/>
      <c r="S100" s="118">
        <v>2</v>
      </c>
      <c r="T100" s="120">
        <v>5</v>
      </c>
      <c r="U100" s="121" t="s">
        <v>376</v>
      </c>
      <c r="V100" s="121" t="s">
        <v>377</v>
      </c>
      <c r="W100" s="119" t="s">
        <v>292</v>
      </c>
      <c r="X100" s="119" t="s">
        <v>293</v>
      </c>
      <c r="Y100" s="119" t="s">
        <v>294</v>
      </c>
      <c r="Z100" s="120">
        <v>120</v>
      </c>
      <c r="AA100" s="118">
        <v>115.491255</v>
      </c>
      <c r="AB100" s="118">
        <v>115.491255</v>
      </c>
      <c r="AC100" s="118"/>
      <c r="AD100" s="118"/>
      <c r="AE100" s="118"/>
      <c r="AF100" s="118"/>
      <c r="AG100" s="118">
        <v>4.508745</v>
      </c>
      <c r="AH100" s="118"/>
      <c r="AI100" s="118"/>
      <c r="AJ100" s="118"/>
      <c r="AK100" s="118"/>
      <c r="AL100" s="118"/>
      <c r="AM100" s="121" t="s">
        <v>450</v>
      </c>
      <c r="AN100" s="121" t="s">
        <v>451</v>
      </c>
    </row>
    <row r="101" s="100" customFormat="1" ht="77" customHeight="1" spans="1:40">
      <c r="A101" s="124" t="s">
        <v>205</v>
      </c>
      <c r="B101" s="116" t="s">
        <v>452</v>
      </c>
      <c r="C101" s="112"/>
      <c r="D101" s="116"/>
      <c r="E101" s="118"/>
      <c r="F101" s="119"/>
      <c r="G101" s="119"/>
      <c r="H101" s="119"/>
      <c r="I101" s="118"/>
      <c r="J101" s="118"/>
      <c r="K101" s="118"/>
      <c r="L101" s="118"/>
      <c r="M101" s="118"/>
      <c r="N101" s="118"/>
      <c r="O101" s="118"/>
      <c r="P101" s="118"/>
      <c r="Q101" s="118"/>
      <c r="R101" s="118"/>
      <c r="S101" s="118"/>
      <c r="T101" s="118"/>
      <c r="U101" s="119"/>
      <c r="V101" s="119"/>
      <c r="W101" s="119"/>
      <c r="X101" s="119"/>
      <c r="Y101" s="119"/>
      <c r="Z101" s="118"/>
      <c r="AA101" s="118"/>
      <c r="AB101" s="118"/>
      <c r="AC101" s="118"/>
      <c r="AD101" s="118"/>
      <c r="AE101" s="118"/>
      <c r="AF101" s="118"/>
      <c r="AG101" s="118"/>
      <c r="AH101" s="118"/>
      <c r="AI101" s="118"/>
      <c r="AJ101" s="118"/>
      <c r="AK101" s="118"/>
      <c r="AL101" s="118"/>
      <c r="AM101" s="119"/>
      <c r="AN101" s="119"/>
    </row>
    <row r="102" s="100" customFormat="1" ht="174" customHeight="1" spans="1:40">
      <c r="A102" s="124" t="s">
        <v>205</v>
      </c>
      <c r="B102" s="116" t="s">
        <v>453</v>
      </c>
      <c r="C102" s="112"/>
      <c r="D102" s="116"/>
      <c r="E102" s="118"/>
      <c r="F102" s="119"/>
      <c r="G102" s="119"/>
      <c r="H102" s="119"/>
      <c r="I102" s="118">
        <f>SUM(I103)</f>
        <v>1</v>
      </c>
      <c r="J102" s="118"/>
      <c r="K102" s="118">
        <f t="shared" ref="J102:AL102" si="26">SUM(K103)</f>
        <v>0</v>
      </c>
      <c r="L102" s="118">
        <f t="shared" si="26"/>
        <v>0</v>
      </c>
      <c r="M102" s="118">
        <f t="shared" si="26"/>
        <v>1</v>
      </c>
      <c r="N102" s="118">
        <f t="shared" si="26"/>
        <v>0</v>
      </c>
      <c r="O102" s="118">
        <f t="shared" si="26"/>
        <v>0</v>
      </c>
      <c r="P102" s="118">
        <f t="shared" si="26"/>
        <v>0</v>
      </c>
      <c r="Q102" s="118">
        <f t="shared" si="26"/>
        <v>0</v>
      </c>
      <c r="R102" s="118">
        <f t="shared" si="26"/>
        <v>0</v>
      </c>
      <c r="S102" s="118">
        <f t="shared" si="26"/>
        <v>30</v>
      </c>
      <c r="T102" s="118">
        <f t="shared" si="26"/>
        <v>300</v>
      </c>
      <c r="U102" s="118"/>
      <c r="V102" s="118"/>
      <c r="W102" s="118"/>
      <c r="X102" s="118"/>
      <c r="Y102" s="118">
        <f t="shared" si="26"/>
        <v>0</v>
      </c>
      <c r="Z102" s="118">
        <f t="shared" si="26"/>
        <v>200</v>
      </c>
      <c r="AA102" s="118">
        <f t="shared" si="26"/>
        <v>17.136</v>
      </c>
      <c r="AB102" s="118">
        <f t="shared" si="26"/>
        <v>17.136</v>
      </c>
      <c r="AC102" s="118">
        <f t="shared" si="26"/>
        <v>0</v>
      </c>
      <c r="AD102" s="118">
        <f t="shared" si="26"/>
        <v>0</v>
      </c>
      <c r="AE102" s="118">
        <f t="shared" si="26"/>
        <v>0</v>
      </c>
      <c r="AF102" s="118">
        <f t="shared" si="26"/>
        <v>0</v>
      </c>
      <c r="AG102" s="118">
        <f t="shared" si="26"/>
        <v>182.864</v>
      </c>
      <c r="AH102" s="118">
        <f t="shared" si="26"/>
        <v>0</v>
      </c>
      <c r="AI102" s="118">
        <f t="shared" si="26"/>
        <v>0</v>
      </c>
      <c r="AJ102" s="118">
        <f t="shared" si="26"/>
        <v>0</v>
      </c>
      <c r="AK102" s="118">
        <f t="shared" si="26"/>
        <v>0</v>
      </c>
      <c r="AL102" s="118">
        <f t="shared" si="26"/>
        <v>0</v>
      </c>
      <c r="AM102" s="119"/>
      <c r="AN102" s="119"/>
    </row>
    <row r="103" s="100" customFormat="1" ht="182" customHeight="1" spans="1:40">
      <c r="A103" s="124">
        <v>29</v>
      </c>
      <c r="B103" s="125" t="s">
        <v>454</v>
      </c>
      <c r="C103" s="125" t="s">
        <v>212</v>
      </c>
      <c r="D103" s="119" t="s">
        <v>455</v>
      </c>
      <c r="E103" s="150" t="s">
        <v>214</v>
      </c>
      <c r="F103" s="125" t="s">
        <v>215</v>
      </c>
      <c r="G103" s="119" t="s">
        <v>235</v>
      </c>
      <c r="H103" s="119" t="s">
        <v>456</v>
      </c>
      <c r="I103" s="118">
        <v>1</v>
      </c>
      <c r="J103" s="118"/>
      <c r="K103" s="118"/>
      <c r="L103" s="118"/>
      <c r="M103" s="118">
        <v>1</v>
      </c>
      <c r="N103" s="118"/>
      <c r="O103" s="118"/>
      <c r="P103" s="118"/>
      <c r="Q103" s="118"/>
      <c r="R103" s="118"/>
      <c r="S103" s="118">
        <v>30</v>
      </c>
      <c r="T103" s="118">
        <v>300</v>
      </c>
      <c r="U103" s="134" t="s">
        <v>237</v>
      </c>
      <c r="V103" s="134" t="s">
        <v>238</v>
      </c>
      <c r="W103" s="118" t="s">
        <v>457</v>
      </c>
      <c r="X103" s="121" t="s">
        <v>458</v>
      </c>
      <c r="Y103" s="119" t="s">
        <v>294</v>
      </c>
      <c r="Z103" s="118">
        <v>200</v>
      </c>
      <c r="AA103" s="118">
        <v>17.136</v>
      </c>
      <c r="AB103" s="118">
        <v>17.136</v>
      </c>
      <c r="AC103" s="118"/>
      <c r="AD103" s="118"/>
      <c r="AE103" s="118"/>
      <c r="AF103" s="118"/>
      <c r="AG103" s="118">
        <v>182.864</v>
      </c>
      <c r="AH103" s="118"/>
      <c r="AI103" s="118"/>
      <c r="AJ103" s="118"/>
      <c r="AK103" s="118"/>
      <c r="AL103" s="118"/>
      <c r="AM103" s="119" t="s">
        <v>459</v>
      </c>
      <c r="AN103" s="119" t="s">
        <v>460</v>
      </c>
    </row>
    <row r="104" s="100" customFormat="1" ht="90" customHeight="1" spans="1:40">
      <c r="A104" s="124" t="s">
        <v>205</v>
      </c>
      <c r="B104" s="116" t="s">
        <v>36</v>
      </c>
      <c r="C104" s="112"/>
      <c r="D104" s="116"/>
      <c r="E104" s="118"/>
      <c r="F104" s="119"/>
      <c r="G104" s="119"/>
      <c r="H104" s="119"/>
      <c r="I104" s="118"/>
      <c r="J104" s="118"/>
      <c r="K104" s="118"/>
      <c r="L104" s="118"/>
      <c r="M104" s="118"/>
      <c r="N104" s="118"/>
      <c r="O104" s="118"/>
      <c r="P104" s="118"/>
      <c r="Q104" s="118"/>
      <c r="R104" s="118"/>
      <c r="S104" s="118"/>
      <c r="T104" s="118"/>
      <c r="U104" s="119"/>
      <c r="V104" s="119"/>
      <c r="W104" s="119"/>
      <c r="X104" s="119"/>
      <c r="Y104" s="119"/>
      <c r="Z104" s="118"/>
      <c r="AA104" s="118"/>
      <c r="AB104" s="118"/>
      <c r="AC104" s="118"/>
      <c r="AD104" s="118"/>
      <c r="AE104" s="118"/>
      <c r="AF104" s="118"/>
      <c r="AG104" s="118"/>
      <c r="AH104" s="118"/>
      <c r="AI104" s="118"/>
      <c r="AJ104" s="118"/>
      <c r="AK104" s="118"/>
      <c r="AL104" s="118"/>
      <c r="AM104" s="119"/>
      <c r="AN104" s="119"/>
    </row>
    <row r="105" s="100" customFormat="1" ht="58" customHeight="1" spans="1:40">
      <c r="A105" s="124" t="s">
        <v>205</v>
      </c>
      <c r="B105" s="116" t="s">
        <v>115</v>
      </c>
      <c r="C105" s="112"/>
      <c r="D105" s="116"/>
      <c r="E105" s="118"/>
      <c r="F105" s="119"/>
      <c r="G105" s="119"/>
      <c r="H105" s="119"/>
      <c r="I105" s="118"/>
      <c r="J105" s="118"/>
      <c r="K105" s="118"/>
      <c r="L105" s="118"/>
      <c r="M105" s="118"/>
      <c r="N105" s="118"/>
      <c r="O105" s="118"/>
      <c r="P105" s="118"/>
      <c r="Q105" s="118"/>
      <c r="R105" s="118"/>
      <c r="S105" s="118"/>
      <c r="T105" s="118"/>
      <c r="U105" s="119"/>
      <c r="V105" s="119"/>
      <c r="W105" s="119"/>
      <c r="X105" s="119"/>
      <c r="Y105" s="119"/>
      <c r="Z105" s="118"/>
      <c r="AA105" s="118"/>
      <c r="AB105" s="118"/>
      <c r="AC105" s="118"/>
      <c r="AD105" s="118"/>
      <c r="AE105" s="118"/>
      <c r="AF105" s="118"/>
      <c r="AG105" s="118"/>
      <c r="AH105" s="118"/>
      <c r="AI105" s="118"/>
      <c r="AJ105" s="118"/>
      <c r="AK105" s="118"/>
      <c r="AL105" s="118"/>
      <c r="AM105" s="119"/>
      <c r="AN105" s="119"/>
    </row>
    <row r="106" s="99" customFormat="1" ht="62" customHeight="1" spans="1:40">
      <c r="A106" s="112" t="s">
        <v>204</v>
      </c>
      <c r="B106" s="116" t="s">
        <v>43</v>
      </c>
      <c r="C106" s="112"/>
      <c r="D106" s="116"/>
      <c r="E106" s="110"/>
      <c r="F106" s="111"/>
      <c r="G106" s="111"/>
      <c r="H106" s="111"/>
      <c r="I106" s="110">
        <f>I107+I108+I113+I115</f>
        <v>15</v>
      </c>
      <c r="J106" s="110"/>
      <c r="K106" s="110">
        <f t="shared" ref="J106:AL106" si="27">K107+K108+K113+K115</f>
        <v>0</v>
      </c>
      <c r="L106" s="110">
        <f t="shared" si="27"/>
        <v>0</v>
      </c>
      <c r="M106" s="110">
        <f t="shared" si="27"/>
        <v>15</v>
      </c>
      <c r="N106" s="110">
        <f t="shared" si="27"/>
        <v>0</v>
      </c>
      <c r="O106" s="110">
        <f t="shared" si="27"/>
        <v>0</v>
      </c>
      <c r="P106" s="110">
        <f t="shared" si="27"/>
        <v>0</v>
      </c>
      <c r="Q106" s="110">
        <f t="shared" si="27"/>
        <v>0</v>
      </c>
      <c r="R106" s="110">
        <f t="shared" si="27"/>
        <v>0</v>
      </c>
      <c r="S106" s="110">
        <f t="shared" si="27"/>
        <v>4793</v>
      </c>
      <c r="T106" s="110">
        <f t="shared" si="27"/>
        <v>15696</v>
      </c>
      <c r="U106" s="110"/>
      <c r="V106" s="110"/>
      <c r="W106" s="110"/>
      <c r="X106" s="110"/>
      <c r="Y106" s="110"/>
      <c r="Z106" s="110">
        <f t="shared" si="27"/>
        <v>6880</v>
      </c>
      <c r="AA106" s="110">
        <f t="shared" si="27"/>
        <v>1595.312312</v>
      </c>
      <c r="AB106" s="110">
        <f t="shared" si="27"/>
        <v>695.312312</v>
      </c>
      <c r="AC106" s="110">
        <f t="shared" si="27"/>
        <v>500</v>
      </c>
      <c r="AD106" s="110">
        <f t="shared" si="27"/>
        <v>400</v>
      </c>
      <c r="AE106" s="110">
        <f t="shared" si="27"/>
        <v>0</v>
      </c>
      <c r="AF106" s="110">
        <f t="shared" si="27"/>
        <v>1376</v>
      </c>
      <c r="AG106" s="110">
        <f t="shared" si="27"/>
        <v>2147.428144</v>
      </c>
      <c r="AH106" s="110">
        <f t="shared" si="27"/>
        <v>1500</v>
      </c>
      <c r="AI106" s="110">
        <f t="shared" si="27"/>
        <v>261.259544</v>
      </c>
      <c r="AJ106" s="110">
        <f t="shared" si="27"/>
        <v>0</v>
      </c>
      <c r="AK106" s="110">
        <f t="shared" si="27"/>
        <v>0</v>
      </c>
      <c r="AL106" s="110">
        <f t="shared" si="27"/>
        <v>0</v>
      </c>
      <c r="AM106" s="111"/>
      <c r="AN106" s="111"/>
    </row>
    <row r="107" s="99" customFormat="1" ht="80" customHeight="1" spans="1:40">
      <c r="A107" s="112" t="s">
        <v>205</v>
      </c>
      <c r="B107" s="116" t="s">
        <v>46</v>
      </c>
      <c r="C107" s="112"/>
      <c r="D107" s="116"/>
      <c r="E107" s="110"/>
      <c r="F107" s="111"/>
      <c r="G107" s="111"/>
      <c r="H107" s="111"/>
      <c r="I107" s="110"/>
      <c r="J107" s="110"/>
      <c r="K107" s="110"/>
      <c r="L107" s="110"/>
      <c r="M107" s="110"/>
      <c r="N107" s="110"/>
      <c r="O107" s="110"/>
      <c r="P107" s="110"/>
      <c r="Q107" s="110"/>
      <c r="R107" s="110"/>
      <c r="S107" s="110"/>
      <c r="T107" s="110"/>
      <c r="U107" s="111"/>
      <c r="V107" s="111"/>
      <c r="W107" s="111"/>
      <c r="X107" s="111"/>
      <c r="Y107" s="111"/>
      <c r="Z107" s="110"/>
      <c r="AA107" s="110"/>
      <c r="AB107" s="110"/>
      <c r="AC107" s="110"/>
      <c r="AD107" s="110"/>
      <c r="AE107" s="110"/>
      <c r="AF107" s="110"/>
      <c r="AG107" s="110"/>
      <c r="AH107" s="110"/>
      <c r="AI107" s="110"/>
      <c r="AJ107" s="110"/>
      <c r="AK107" s="110"/>
      <c r="AL107" s="110"/>
      <c r="AM107" s="111"/>
      <c r="AN107" s="111"/>
    </row>
    <row r="108" s="99" customFormat="1" ht="100" customHeight="1" spans="1:40">
      <c r="A108" s="112" t="s">
        <v>205</v>
      </c>
      <c r="B108" s="116" t="s">
        <v>48</v>
      </c>
      <c r="C108" s="112"/>
      <c r="D108" s="116"/>
      <c r="E108" s="110"/>
      <c r="F108" s="111"/>
      <c r="G108" s="111"/>
      <c r="H108" s="111"/>
      <c r="I108" s="110">
        <f>SUM(I109:I112)</f>
        <v>4</v>
      </c>
      <c r="J108" s="110"/>
      <c r="K108" s="110">
        <f t="shared" ref="J108:AL108" si="28">SUM(K109:K112)</f>
        <v>0</v>
      </c>
      <c r="L108" s="110">
        <f t="shared" si="28"/>
        <v>0</v>
      </c>
      <c r="M108" s="110">
        <f t="shared" si="28"/>
        <v>4</v>
      </c>
      <c r="N108" s="110">
        <f t="shared" si="28"/>
        <v>0</v>
      </c>
      <c r="O108" s="110">
        <f t="shared" si="28"/>
        <v>0</v>
      </c>
      <c r="P108" s="110">
        <f t="shared" si="28"/>
        <v>0</v>
      </c>
      <c r="Q108" s="110">
        <f t="shared" si="28"/>
        <v>0</v>
      </c>
      <c r="R108" s="110">
        <f t="shared" si="28"/>
        <v>0</v>
      </c>
      <c r="S108" s="110">
        <f t="shared" si="28"/>
        <v>1193</v>
      </c>
      <c r="T108" s="110">
        <f t="shared" si="28"/>
        <v>3968</v>
      </c>
      <c r="U108" s="110"/>
      <c r="V108" s="110"/>
      <c r="W108" s="110"/>
      <c r="X108" s="110"/>
      <c r="Y108" s="110"/>
      <c r="Z108" s="110">
        <f t="shared" si="28"/>
        <v>2180</v>
      </c>
      <c r="AA108" s="110">
        <f t="shared" si="28"/>
        <v>548.263</v>
      </c>
      <c r="AB108" s="110">
        <f t="shared" si="28"/>
        <v>148.263</v>
      </c>
      <c r="AC108" s="110">
        <f t="shared" si="28"/>
        <v>0</v>
      </c>
      <c r="AD108" s="110">
        <f t="shared" si="28"/>
        <v>400</v>
      </c>
      <c r="AE108" s="110">
        <f t="shared" si="28"/>
        <v>0</v>
      </c>
      <c r="AF108" s="110">
        <f t="shared" si="28"/>
        <v>0</v>
      </c>
      <c r="AG108" s="110">
        <f t="shared" si="28"/>
        <v>1520.742612</v>
      </c>
      <c r="AH108" s="110">
        <f t="shared" si="28"/>
        <v>0</v>
      </c>
      <c r="AI108" s="110">
        <f t="shared" si="28"/>
        <v>110.994388</v>
      </c>
      <c r="AJ108" s="110">
        <f t="shared" si="28"/>
        <v>0</v>
      </c>
      <c r="AK108" s="110">
        <f t="shared" si="28"/>
        <v>0</v>
      </c>
      <c r="AL108" s="110">
        <f t="shared" si="28"/>
        <v>0</v>
      </c>
      <c r="AM108" s="111"/>
      <c r="AN108" s="111"/>
    </row>
    <row r="109" s="100" customFormat="1" ht="200" customHeight="1" spans="1:40">
      <c r="A109" s="124">
        <v>30</v>
      </c>
      <c r="B109" s="118" t="s">
        <v>461</v>
      </c>
      <c r="C109" s="118" t="s">
        <v>212</v>
      </c>
      <c r="D109" s="119" t="s">
        <v>462</v>
      </c>
      <c r="E109" s="118" t="s">
        <v>214</v>
      </c>
      <c r="F109" s="118" t="s">
        <v>463</v>
      </c>
      <c r="G109" s="119" t="s">
        <v>464</v>
      </c>
      <c r="H109" s="119" t="s">
        <v>465</v>
      </c>
      <c r="I109" s="118">
        <v>1</v>
      </c>
      <c r="J109" s="118">
        <v>2</v>
      </c>
      <c r="K109" s="118"/>
      <c r="L109" s="118"/>
      <c r="M109" s="118">
        <v>1</v>
      </c>
      <c r="N109" s="118"/>
      <c r="O109" s="118"/>
      <c r="P109" s="118"/>
      <c r="Q109" s="118"/>
      <c r="R109" s="118"/>
      <c r="S109" s="118">
        <v>172</v>
      </c>
      <c r="T109" s="133">
        <v>516</v>
      </c>
      <c r="U109" s="134" t="s">
        <v>466</v>
      </c>
      <c r="V109" s="134" t="s">
        <v>467</v>
      </c>
      <c r="W109" s="118" t="s">
        <v>468</v>
      </c>
      <c r="X109" s="119" t="s">
        <v>469</v>
      </c>
      <c r="Y109" s="119" t="s">
        <v>366</v>
      </c>
      <c r="Z109" s="133">
        <v>160</v>
      </c>
      <c r="AA109" s="118"/>
      <c r="AB109" s="118"/>
      <c r="AC109" s="118"/>
      <c r="AD109" s="118"/>
      <c r="AE109" s="118"/>
      <c r="AF109" s="118"/>
      <c r="AG109" s="118">
        <v>61.458554</v>
      </c>
      <c r="AH109" s="118"/>
      <c r="AI109" s="118">
        <v>98.541446</v>
      </c>
      <c r="AJ109" s="118"/>
      <c r="AK109" s="118"/>
      <c r="AL109" s="118"/>
      <c r="AM109" s="119" t="s">
        <v>470</v>
      </c>
      <c r="AN109" s="119" t="s">
        <v>471</v>
      </c>
    </row>
    <row r="110" s="100" customFormat="1" ht="342" customHeight="1" spans="1:40">
      <c r="A110" s="124">
        <v>31</v>
      </c>
      <c r="B110" s="150" t="s">
        <v>472</v>
      </c>
      <c r="C110" s="150" t="s">
        <v>212</v>
      </c>
      <c r="D110" s="125" t="s">
        <v>473</v>
      </c>
      <c r="E110" s="150" t="s">
        <v>214</v>
      </c>
      <c r="F110" s="150" t="s">
        <v>215</v>
      </c>
      <c r="G110" s="125" t="s">
        <v>474</v>
      </c>
      <c r="H110" s="125" t="s">
        <v>475</v>
      </c>
      <c r="I110" s="118">
        <v>1</v>
      </c>
      <c r="J110" s="118">
        <v>18.5</v>
      </c>
      <c r="K110" s="118"/>
      <c r="L110" s="118"/>
      <c r="M110" s="118">
        <v>1</v>
      </c>
      <c r="N110" s="118"/>
      <c r="O110" s="118"/>
      <c r="P110" s="118"/>
      <c r="Q110" s="118"/>
      <c r="R110" s="118"/>
      <c r="S110" s="118">
        <v>367</v>
      </c>
      <c r="T110" s="153">
        <v>1375</v>
      </c>
      <c r="U110" s="154" t="s">
        <v>237</v>
      </c>
      <c r="V110" s="154" t="s">
        <v>238</v>
      </c>
      <c r="W110" s="118" t="s">
        <v>468</v>
      </c>
      <c r="X110" s="119" t="s">
        <v>469</v>
      </c>
      <c r="Y110" s="119" t="s">
        <v>366</v>
      </c>
      <c r="Z110" s="133">
        <v>950</v>
      </c>
      <c r="AA110" s="118">
        <v>148.263</v>
      </c>
      <c r="AB110" s="118">
        <v>148.263</v>
      </c>
      <c r="AC110" s="118"/>
      <c r="AD110" s="118"/>
      <c r="AE110" s="118"/>
      <c r="AF110" s="118"/>
      <c r="AG110" s="118">
        <v>801.737</v>
      </c>
      <c r="AH110" s="118"/>
      <c r="AI110" s="118"/>
      <c r="AJ110" s="118"/>
      <c r="AK110" s="118"/>
      <c r="AL110" s="118"/>
      <c r="AM110" s="125" t="s">
        <v>476</v>
      </c>
      <c r="AN110" s="125" t="s">
        <v>477</v>
      </c>
    </row>
    <row r="111" s="100" customFormat="1" ht="326" customHeight="1" spans="1:40">
      <c r="A111" s="124">
        <v>32</v>
      </c>
      <c r="B111" s="118" t="s">
        <v>478</v>
      </c>
      <c r="C111" s="118" t="s">
        <v>212</v>
      </c>
      <c r="D111" s="119" t="s">
        <v>479</v>
      </c>
      <c r="E111" s="118" t="s">
        <v>214</v>
      </c>
      <c r="F111" s="118" t="s">
        <v>215</v>
      </c>
      <c r="G111" s="119" t="s">
        <v>480</v>
      </c>
      <c r="H111" s="119" t="s">
        <v>481</v>
      </c>
      <c r="I111" s="118">
        <v>1</v>
      </c>
      <c r="J111" s="118">
        <v>5.9</v>
      </c>
      <c r="K111" s="118"/>
      <c r="L111" s="118"/>
      <c r="M111" s="118">
        <v>1</v>
      </c>
      <c r="N111" s="118"/>
      <c r="O111" s="118"/>
      <c r="P111" s="118"/>
      <c r="Q111" s="118"/>
      <c r="R111" s="118"/>
      <c r="S111" s="118">
        <v>614</v>
      </c>
      <c r="T111" s="133">
        <v>1965</v>
      </c>
      <c r="U111" s="134" t="s">
        <v>259</v>
      </c>
      <c r="V111" s="134" t="s">
        <v>260</v>
      </c>
      <c r="W111" s="118" t="s">
        <v>468</v>
      </c>
      <c r="X111" s="119" t="s">
        <v>469</v>
      </c>
      <c r="Y111" s="119" t="s">
        <v>366</v>
      </c>
      <c r="Z111" s="133">
        <v>750</v>
      </c>
      <c r="AA111" s="118">
        <v>400</v>
      </c>
      <c r="AB111" s="118"/>
      <c r="AC111" s="118"/>
      <c r="AD111" s="118">
        <v>400</v>
      </c>
      <c r="AE111" s="118"/>
      <c r="AF111" s="118"/>
      <c r="AG111" s="118">
        <v>350</v>
      </c>
      <c r="AH111" s="118"/>
      <c r="AI111" s="118"/>
      <c r="AJ111" s="118"/>
      <c r="AK111" s="118"/>
      <c r="AL111" s="118"/>
      <c r="AM111" s="119" t="s">
        <v>482</v>
      </c>
      <c r="AN111" s="119" t="s">
        <v>483</v>
      </c>
    </row>
    <row r="112" s="100" customFormat="1" ht="200" customHeight="1" spans="1:40">
      <c r="A112" s="124">
        <v>33</v>
      </c>
      <c r="B112" s="126" t="s">
        <v>484</v>
      </c>
      <c r="C112" s="118" t="s">
        <v>212</v>
      </c>
      <c r="D112" s="119" t="s">
        <v>485</v>
      </c>
      <c r="E112" s="118" t="s">
        <v>214</v>
      </c>
      <c r="F112" s="118" t="s">
        <v>215</v>
      </c>
      <c r="G112" s="119" t="s">
        <v>246</v>
      </c>
      <c r="H112" s="119" t="s">
        <v>486</v>
      </c>
      <c r="I112" s="118">
        <v>1</v>
      </c>
      <c r="J112" s="118">
        <v>6.27</v>
      </c>
      <c r="K112" s="118"/>
      <c r="L112" s="118"/>
      <c r="M112" s="118">
        <v>1</v>
      </c>
      <c r="N112" s="118"/>
      <c r="O112" s="118"/>
      <c r="P112" s="118"/>
      <c r="Q112" s="118"/>
      <c r="R112" s="118"/>
      <c r="S112" s="118">
        <v>40</v>
      </c>
      <c r="T112" s="133">
        <v>112</v>
      </c>
      <c r="U112" s="134" t="s">
        <v>248</v>
      </c>
      <c r="V112" s="134" t="s">
        <v>487</v>
      </c>
      <c r="W112" s="118" t="s">
        <v>468</v>
      </c>
      <c r="X112" s="119" t="s">
        <v>469</v>
      </c>
      <c r="Y112" s="119" t="s">
        <v>366</v>
      </c>
      <c r="Z112" s="133">
        <v>320</v>
      </c>
      <c r="AA112" s="118"/>
      <c r="AB112" s="118"/>
      <c r="AC112" s="118"/>
      <c r="AD112" s="118"/>
      <c r="AE112" s="118"/>
      <c r="AF112" s="118"/>
      <c r="AG112" s="118">
        <v>307.547058</v>
      </c>
      <c r="AH112" s="118"/>
      <c r="AI112" s="118">
        <v>12.452942</v>
      </c>
      <c r="AJ112" s="118"/>
      <c r="AK112" s="118"/>
      <c r="AL112" s="118"/>
      <c r="AM112" s="119" t="s">
        <v>488</v>
      </c>
      <c r="AN112" s="119" t="s">
        <v>489</v>
      </c>
    </row>
    <row r="113" s="99" customFormat="1" ht="106" customHeight="1" spans="1:40">
      <c r="A113" s="112" t="s">
        <v>205</v>
      </c>
      <c r="B113" s="116" t="s">
        <v>51</v>
      </c>
      <c r="C113" s="112"/>
      <c r="D113" s="116"/>
      <c r="E113" s="110"/>
      <c r="F113" s="111"/>
      <c r="G113" s="111"/>
      <c r="H113" s="111"/>
      <c r="I113" s="110">
        <f>SUM(I114)</f>
        <v>1</v>
      </c>
      <c r="J113" s="110"/>
      <c r="K113" s="110">
        <f t="shared" ref="J113:AL113" si="29">SUM(K114)</f>
        <v>0</v>
      </c>
      <c r="L113" s="110">
        <f t="shared" si="29"/>
        <v>0</v>
      </c>
      <c r="M113" s="110">
        <f t="shared" si="29"/>
        <v>1</v>
      </c>
      <c r="N113" s="110">
        <f t="shared" si="29"/>
        <v>0</v>
      </c>
      <c r="O113" s="110">
        <f t="shared" si="29"/>
        <v>0</v>
      </c>
      <c r="P113" s="110">
        <f t="shared" si="29"/>
        <v>0</v>
      </c>
      <c r="Q113" s="110">
        <f t="shared" si="29"/>
        <v>0</v>
      </c>
      <c r="R113" s="110">
        <f t="shared" si="29"/>
        <v>0</v>
      </c>
      <c r="S113" s="110">
        <f t="shared" si="29"/>
        <v>301</v>
      </c>
      <c r="T113" s="110">
        <f t="shared" si="29"/>
        <v>965</v>
      </c>
      <c r="U113" s="110"/>
      <c r="V113" s="110"/>
      <c r="W113" s="110"/>
      <c r="X113" s="110"/>
      <c r="Y113" s="110"/>
      <c r="Z113" s="110">
        <f t="shared" si="29"/>
        <v>100</v>
      </c>
      <c r="AA113" s="110">
        <f t="shared" si="29"/>
        <v>0</v>
      </c>
      <c r="AB113" s="110">
        <f t="shared" si="29"/>
        <v>0</v>
      </c>
      <c r="AC113" s="110">
        <f t="shared" si="29"/>
        <v>0</v>
      </c>
      <c r="AD113" s="110">
        <f t="shared" si="29"/>
        <v>0</v>
      </c>
      <c r="AE113" s="110">
        <f t="shared" si="29"/>
        <v>0</v>
      </c>
      <c r="AF113" s="110">
        <f t="shared" si="29"/>
        <v>56.45</v>
      </c>
      <c r="AG113" s="110">
        <f t="shared" si="29"/>
        <v>43.55</v>
      </c>
      <c r="AH113" s="110">
        <f t="shared" si="29"/>
        <v>0</v>
      </c>
      <c r="AI113" s="110">
        <f t="shared" si="29"/>
        <v>0</v>
      </c>
      <c r="AJ113" s="110">
        <f t="shared" si="29"/>
        <v>0</v>
      </c>
      <c r="AK113" s="110">
        <f t="shared" si="29"/>
        <v>0</v>
      </c>
      <c r="AL113" s="110">
        <f t="shared" si="29"/>
        <v>0</v>
      </c>
      <c r="AM113" s="111"/>
      <c r="AN113" s="111"/>
    </row>
    <row r="114" s="100" customFormat="1" ht="214" customHeight="1" spans="1:40">
      <c r="A114" s="124">
        <v>34</v>
      </c>
      <c r="B114" s="119" t="s">
        <v>490</v>
      </c>
      <c r="C114" s="119" t="s">
        <v>212</v>
      </c>
      <c r="D114" s="119" t="s">
        <v>491</v>
      </c>
      <c r="E114" s="119" t="s">
        <v>214</v>
      </c>
      <c r="F114" s="119" t="s">
        <v>215</v>
      </c>
      <c r="G114" s="119" t="s">
        <v>235</v>
      </c>
      <c r="H114" s="119" t="s">
        <v>492</v>
      </c>
      <c r="I114" s="118">
        <v>1</v>
      </c>
      <c r="J114" s="118">
        <v>2</v>
      </c>
      <c r="K114" s="118"/>
      <c r="L114" s="118"/>
      <c r="M114" s="118">
        <v>1</v>
      </c>
      <c r="N114" s="118"/>
      <c r="O114" s="118"/>
      <c r="P114" s="118"/>
      <c r="Q114" s="118"/>
      <c r="R114" s="118"/>
      <c r="S114" s="118">
        <v>301</v>
      </c>
      <c r="T114" s="118">
        <v>965</v>
      </c>
      <c r="U114" s="134" t="s">
        <v>237</v>
      </c>
      <c r="V114" s="134" t="s">
        <v>238</v>
      </c>
      <c r="W114" s="118" t="s">
        <v>457</v>
      </c>
      <c r="X114" s="121" t="s">
        <v>458</v>
      </c>
      <c r="Y114" s="119" t="s">
        <v>294</v>
      </c>
      <c r="Z114" s="118">
        <v>100</v>
      </c>
      <c r="AA114" s="118"/>
      <c r="AB114" s="118"/>
      <c r="AC114" s="118"/>
      <c r="AD114" s="118"/>
      <c r="AE114" s="118"/>
      <c r="AF114" s="118">
        <v>56.45</v>
      </c>
      <c r="AG114" s="118">
        <v>43.55</v>
      </c>
      <c r="AH114" s="118"/>
      <c r="AI114" s="118"/>
      <c r="AJ114" s="118"/>
      <c r="AK114" s="118"/>
      <c r="AL114" s="118"/>
      <c r="AM114" s="119" t="s">
        <v>493</v>
      </c>
      <c r="AN114" s="119" t="s">
        <v>494</v>
      </c>
    </row>
    <row r="115" s="99" customFormat="1" ht="86" customHeight="1" spans="1:40">
      <c r="A115" s="112" t="s">
        <v>205</v>
      </c>
      <c r="B115" s="116" t="s">
        <v>54</v>
      </c>
      <c r="C115" s="112"/>
      <c r="D115" s="116"/>
      <c r="E115" s="110"/>
      <c r="F115" s="111"/>
      <c r="G115" s="111"/>
      <c r="H115" s="111"/>
      <c r="I115" s="110">
        <f>SUM(I116:I125)</f>
        <v>10</v>
      </c>
      <c r="J115" s="110"/>
      <c r="K115" s="110">
        <f t="shared" ref="J115:AL115" si="30">SUM(K116:K125)</f>
        <v>0</v>
      </c>
      <c r="L115" s="110">
        <f t="shared" si="30"/>
        <v>0</v>
      </c>
      <c r="M115" s="110">
        <f t="shared" si="30"/>
        <v>10</v>
      </c>
      <c r="N115" s="110">
        <f t="shared" si="30"/>
        <v>0</v>
      </c>
      <c r="O115" s="110">
        <f t="shared" si="30"/>
        <v>0</v>
      </c>
      <c r="P115" s="110">
        <f t="shared" si="30"/>
        <v>0</v>
      </c>
      <c r="Q115" s="110">
        <f t="shared" si="30"/>
        <v>0</v>
      </c>
      <c r="R115" s="110">
        <f t="shared" si="30"/>
        <v>0</v>
      </c>
      <c r="S115" s="110">
        <f t="shared" si="30"/>
        <v>3299</v>
      </c>
      <c r="T115" s="110">
        <f t="shared" si="30"/>
        <v>10763</v>
      </c>
      <c r="U115" s="110"/>
      <c r="V115" s="110"/>
      <c r="W115" s="110"/>
      <c r="X115" s="110"/>
      <c r="Y115" s="110"/>
      <c r="Z115" s="110">
        <f t="shared" si="30"/>
        <v>4600</v>
      </c>
      <c r="AA115" s="110">
        <f t="shared" si="30"/>
        <v>1047.049312</v>
      </c>
      <c r="AB115" s="110">
        <f t="shared" si="30"/>
        <v>547.049312</v>
      </c>
      <c r="AC115" s="110">
        <f t="shared" si="30"/>
        <v>500</v>
      </c>
      <c r="AD115" s="110">
        <f t="shared" si="30"/>
        <v>0</v>
      </c>
      <c r="AE115" s="110">
        <f t="shared" si="30"/>
        <v>0</v>
      </c>
      <c r="AF115" s="110">
        <f t="shared" si="30"/>
        <v>1319.55</v>
      </c>
      <c r="AG115" s="110">
        <f t="shared" si="30"/>
        <v>583.135532</v>
      </c>
      <c r="AH115" s="110">
        <f t="shared" si="30"/>
        <v>1500</v>
      </c>
      <c r="AI115" s="110">
        <f t="shared" si="30"/>
        <v>150.265156</v>
      </c>
      <c r="AJ115" s="110">
        <f t="shared" si="30"/>
        <v>0</v>
      </c>
      <c r="AK115" s="110">
        <f t="shared" si="30"/>
        <v>0</v>
      </c>
      <c r="AL115" s="110">
        <f t="shared" si="30"/>
        <v>0</v>
      </c>
      <c r="AM115" s="111"/>
      <c r="AN115" s="111"/>
    </row>
    <row r="116" s="100" customFormat="1" ht="272" customHeight="1" spans="1:40">
      <c r="A116" s="124">
        <v>35</v>
      </c>
      <c r="B116" s="118" t="s">
        <v>495</v>
      </c>
      <c r="C116" s="118" t="s">
        <v>212</v>
      </c>
      <c r="D116" s="119" t="s">
        <v>496</v>
      </c>
      <c r="E116" s="118" t="s">
        <v>214</v>
      </c>
      <c r="F116" s="118" t="s">
        <v>215</v>
      </c>
      <c r="G116" s="119" t="s">
        <v>269</v>
      </c>
      <c r="H116" s="119" t="s">
        <v>497</v>
      </c>
      <c r="I116" s="118">
        <v>1</v>
      </c>
      <c r="J116" s="118"/>
      <c r="K116" s="118"/>
      <c r="L116" s="118"/>
      <c r="M116" s="118">
        <v>1</v>
      </c>
      <c r="N116" s="118"/>
      <c r="O116" s="118"/>
      <c r="P116" s="118"/>
      <c r="Q116" s="118"/>
      <c r="R116" s="118"/>
      <c r="S116" s="118">
        <v>97</v>
      </c>
      <c r="T116" s="133">
        <v>383</v>
      </c>
      <c r="U116" s="134" t="s">
        <v>271</v>
      </c>
      <c r="V116" s="134" t="s">
        <v>272</v>
      </c>
      <c r="W116" s="133" t="s">
        <v>218</v>
      </c>
      <c r="X116" s="133" t="s">
        <v>219</v>
      </c>
      <c r="Y116" s="119" t="s">
        <v>220</v>
      </c>
      <c r="Z116" s="133">
        <v>140</v>
      </c>
      <c r="AA116" s="118"/>
      <c r="AB116" s="118"/>
      <c r="AC116" s="118"/>
      <c r="AD116" s="118"/>
      <c r="AE116" s="118"/>
      <c r="AF116" s="118"/>
      <c r="AG116" s="118">
        <v>62.433903</v>
      </c>
      <c r="AH116" s="118"/>
      <c r="AI116" s="118">
        <v>77.566097</v>
      </c>
      <c r="AJ116" s="118"/>
      <c r="AK116" s="118"/>
      <c r="AL116" s="118"/>
      <c r="AM116" s="119" t="s">
        <v>498</v>
      </c>
      <c r="AN116" s="119" t="s">
        <v>499</v>
      </c>
    </row>
    <row r="117" s="100" customFormat="1" ht="180" customHeight="1" spans="1:40">
      <c r="A117" s="124">
        <v>36</v>
      </c>
      <c r="B117" s="118" t="s">
        <v>500</v>
      </c>
      <c r="C117" s="118" t="s">
        <v>212</v>
      </c>
      <c r="D117" s="119" t="s">
        <v>501</v>
      </c>
      <c r="E117" s="118" t="s">
        <v>214</v>
      </c>
      <c r="F117" s="118" t="s">
        <v>215</v>
      </c>
      <c r="G117" s="119" t="s">
        <v>301</v>
      </c>
      <c r="H117" s="119" t="s">
        <v>502</v>
      </c>
      <c r="I117" s="118">
        <v>1</v>
      </c>
      <c r="J117" s="118">
        <v>2.5</v>
      </c>
      <c r="K117" s="118"/>
      <c r="L117" s="118"/>
      <c r="M117" s="118">
        <v>1</v>
      </c>
      <c r="N117" s="118"/>
      <c r="O117" s="118"/>
      <c r="P117" s="118"/>
      <c r="Q117" s="118"/>
      <c r="R117" s="118"/>
      <c r="S117" s="118">
        <v>30</v>
      </c>
      <c r="T117" s="133">
        <v>95</v>
      </c>
      <c r="U117" s="122" t="s">
        <v>303</v>
      </c>
      <c r="V117" s="122" t="s">
        <v>304</v>
      </c>
      <c r="W117" s="133" t="s">
        <v>218</v>
      </c>
      <c r="X117" s="133" t="s">
        <v>219</v>
      </c>
      <c r="Y117" s="119" t="s">
        <v>220</v>
      </c>
      <c r="Z117" s="133">
        <v>200</v>
      </c>
      <c r="AA117" s="118"/>
      <c r="AB117" s="118"/>
      <c r="AC117" s="118"/>
      <c r="AD117" s="118"/>
      <c r="AE117" s="118"/>
      <c r="AF117" s="118"/>
      <c r="AG117" s="118">
        <v>176.618902</v>
      </c>
      <c r="AH117" s="118"/>
      <c r="AI117" s="118">
        <v>23.381098</v>
      </c>
      <c r="AJ117" s="118"/>
      <c r="AK117" s="118"/>
      <c r="AL117" s="118"/>
      <c r="AM117" s="119" t="s">
        <v>503</v>
      </c>
      <c r="AN117" s="119" t="s">
        <v>504</v>
      </c>
    </row>
    <row r="118" s="100" customFormat="1" ht="184" customHeight="1" spans="1:40">
      <c r="A118" s="124">
        <v>37</v>
      </c>
      <c r="B118" s="118" t="s">
        <v>505</v>
      </c>
      <c r="C118" s="118" t="s">
        <v>212</v>
      </c>
      <c r="D118" s="119" t="s">
        <v>506</v>
      </c>
      <c r="E118" s="118" t="s">
        <v>214</v>
      </c>
      <c r="F118" s="118" t="s">
        <v>507</v>
      </c>
      <c r="G118" s="119" t="s">
        <v>508</v>
      </c>
      <c r="H118" s="119" t="s">
        <v>509</v>
      </c>
      <c r="I118" s="118">
        <v>1</v>
      </c>
      <c r="J118" s="118"/>
      <c r="K118" s="118"/>
      <c r="L118" s="118"/>
      <c r="M118" s="118">
        <v>1</v>
      </c>
      <c r="N118" s="118"/>
      <c r="O118" s="118"/>
      <c r="P118" s="118"/>
      <c r="Q118" s="118"/>
      <c r="R118" s="118"/>
      <c r="S118" s="118">
        <v>137</v>
      </c>
      <c r="T118" s="133">
        <v>437</v>
      </c>
      <c r="U118" s="133" t="s">
        <v>218</v>
      </c>
      <c r="V118" s="134" t="s">
        <v>219</v>
      </c>
      <c r="W118" s="133" t="s">
        <v>218</v>
      </c>
      <c r="X118" s="133" t="s">
        <v>219</v>
      </c>
      <c r="Y118" s="119" t="s">
        <v>220</v>
      </c>
      <c r="Z118" s="133">
        <v>280</v>
      </c>
      <c r="AA118" s="118">
        <v>269.639728</v>
      </c>
      <c r="AB118" s="118">
        <v>69.639728</v>
      </c>
      <c r="AC118" s="118">
        <v>200</v>
      </c>
      <c r="AD118" s="118"/>
      <c r="AE118" s="118"/>
      <c r="AF118" s="118"/>
      <c r="AG118" s="118">
        <v>10.360272</v>
      </c>
      <c r="AH118" s="118"/>
      <c r="AI118" s="118"/>
      <c r="AJ118" s="118"/>
      <c r="AK118" s="118"/>
      <c r="AL118" s="118"/>
      <c r="AM118" s="119" t="s">
        <v>510</v>
      </c>
      <c r="AN118" s="119" t="s">
        <v>511</v>
      </c>
    </row>
    <row r="119" s="100" customFormat="1" ht="184" customHeight="1" spans="1:40">
      <c r="A119" s="124">
        <v>38</v>
      </c>
      <c r="B119" s="118" t="s">
        <v>512</v>
      </c>
      <c r="C119" s="118" t="s">
        <v>212</v>
      </c>
      <c r="D119" s="119" t="s">
        <v>513</v>
      </c>
      <c r="E119" s="118" t="s">
        <v>214</v>
      </c>
      <c r="F119" s="118" t="s">
        <v>507</v>
      </c>
      <c r="G119" s="119" t="s">
        <v>514</v>
      </c>
      <c r="H119" s="119" t="s">
        <v>515</v>
      </c>
      <c r="I119" s="118">
        <v>1</v>
      </c>
      <c r="J119" s="118"/>
      <c r="K119" s="118"/>
      <c r="L119" s="118"/>
      <c r="M119" s="118">
        <v>1</v>
      </c>
      <c r="N119" s="118"/>
      <c r="O119" s="118"/>
      <c r="P119" s="118"/>
      <c r="Q119" s="118"/>
      <c r="R119" s="118"/>
      <c r="S119" s="118">
        <v>212</v>
      </c>
      <c r="T119" s="133">
        <v>679</v>
      </c>
      <c r="U119" s="133" t="s">
        <v>218</v>
      </c>
      <c r="V119" s="134" t="s">
        <v>219</v>
      </c>
      <c r="W119" s="133" t="s">
        <v>218</v>
      </c>
      <c r="X119" s="133" t="s">
        <v>219</v>
      </c>
      <c r="Y119" s="119" t="s">
        <v>220</v>
      </c>
      <c r="Z119" s="133">
        <v>380</v>
      </c>
      <c r="AA119" s="118">
        <v>363.441373</v>
      </c>
      <c r="AB119" s="118">
        <v>63.441373</v>
      </c>
      <c r="AC119" s="118">
        <v>300</v>
      </c>
      <c r="AD119" s="118"/>
      <c r="AE119" s="118"/>
      <c r="AF119" s="118"/>
      <c r="AG119" s="118">
        <v>16.558627</v>
      </c>
      <c r="AH119" s="118"/>
      <c r="AI119" s="118"/>
      <c r="AJ119" s="118"/>
      <c r="AK119" s="118"/>
      <c r="AL119" s="118"/>
      <c r="AM119" s="119" t="s">
        <v>510</v>
      </c>
      <c r="AN119" s="119" t="s">
        <v>516</v>
      </c>
    </row>
    <row r="120" s="100" customFormat="1" ht="409" customHeight="1" spans="1:40">
      <c r="A120" s="124">
        <v>39</v>
      </c>
      <c r="B120" s="118" t="s">
        <v>517</v>
      </c>
      <c r="C120" s="118" t="s">
        <v>212</v>
      </c>
      <c r="D120" s="119" t="s">
        <v>518</v>
      </c>
      <c r="E120" s="118" t="s">
        <v>214</v>
      </c>
      <c r="F120" s="118" t="s">
        <v>215</v>
      </c>
      <c r="G120" s="119" t="s">
        <v>235</v>
      </c>
      <c r="H120" s="119" t="s">
        <v>519</v>
      </c>
      <c r="I120" s="118">
        <v>1</v>
      </c>
      <c r="J120" s="118"/>
      <c r="K120" s="118"/>
      <c r="L120" s="118"/>
      <c r="M120" s="118">
        <v>1</v>
      </c>
      <c r="N120" s="118"/>
      <c r="O120" s="118"/>
      <c r="P120" s="118"/>
      <c r="Q120" s="118"/>
      <c r="R120" s="118"/>
      <c r="S120" s="118">
        <v>301</v>
      </c>
      <c r="T120" s="133">
        <v>965</v>
      </c>
      <c r="U120" s="134" t="s">
        <v>237</v>
      </c>
      <c r="V120" s="134" t="s">
        <v>238</v>
      </c>
      <c r="W120" s="133" t="s">
        <v>218</v>
      </c>
      <c r="X120" s="133" t="s">
        <v>219</v>
      </c>
      <c r="Y120" s="119" t="s">
        <v>220</v>
      </c>
      <c r="Z120" s="133">
        <v>900</v>
      </c>
      <c r="AA120" s="118"/>
      <c r="AB120" s="118"/>
      <c r="AC120" s="118"/>
      <c r="AD120" s="118"/>
      <c r="AE120" s="118"/>
      <c r="AF120" s="118">
        <v>840</v>
      </c>
      <c r="AG120" s="118">
        <v>60</v>
      </c>
      <c r="AH120" s="118"/>
      <c r="AI120" s="118"/>
      <c r="AJ120" s="118"/>
      <c r="AK120" s="118"/>
      <c r="AL120" s="118"/>
      <c r="AM120" s="119" t="s">
        <v>520</v>
      </c>
      <c r="AN120" s="119" t="s">
        <v>521</v>
      </c>
    </row>
    <row r="121" s="100" customFormat="1" ht="409" customHeight="1" spans="1:40">
      <c r="A121" s="124">
        <v>40</v>
      </c>
      <c r="B121" s="120" t="s">
        <v>522</v>
      </c>
      <c r="C121" s="120" t="s">
        <v>212</v>
      </c>
      <c r="D121" s="121" t="s">
        <v>523</v>
      </c>
      <c r="E121" s="120" t="s">
        <v>214</v>
      </c>
      <c r="F121" s="120" t="s">
        <v>226</v>
      </c>
      <c r="G121" s="121" t="s">
        <v>235</v>
      </c>
      <c r="H121" s="121" t="s">
        <v>524</v>
      </c>
      <c r="I121" s="118">
        <v>1</v>
      </c>
      <c r="J121" s="118"/>
      <c r="K121" s="118"/>
      <c r="L121" s="118"/>
      <c r="M121" s="118">
        <v>1</v>
      </c>
      <c r="N121" s="118"/>
      <c r="O121" s="118"/>
      <c r="P121" s="118"/>
      <c r="Q121" s="118"/>
      <c r="R121" s="118"/>
      <c r="S121" s="118">
        <v>301</v>
      </c>
      <c r="T121" s="120">
        <v>965</v>
      </c>
      <c r="U121" s="122" t="s">
        <v>237</v>
      </c>
      <c r="V121" s="122" t="s">
        <v>238</v>
      </c>
      <c r="W121" s="133" t="s">
        <v>218</v>
      </c>
      <c r="X121" s="133" t="s">
        <v>219</v>
      </c>
      <c r="Y121" s="119" t="s">
        <v>220</v>
      </c>
      <c r="Z121" s="120">
        <v>1900</v>
      </c>
      <c r="AA121" s="118">
        <v>98.968211</v>
      </c>
      <c r="AB121" s="118">
        <v>98.968211</v>
      </c>
      <c r="AC121" s="118"/>
      <c r="AD121" s="118"/>
      <c r="AE121" s="118"/>
      <c r="AF121" s="118">
        <v>103.55</v>
      </c>
      <c r="AG121" s="118">
        <v>188.163828</v>
      </c>
      <c r="AH121" s="118">
        <v>1500</v>
      </c>
      <c r="AI121" s="118">
        <v>9.317961</v>
      </c>
      <c r="AJ121" s="118"/>
      <c r="AK121" s="118"/>
      <c r="AL121" s="118"/>
      <c r="AM121" s="121" t="s">
        <v>525</v>
      </c>
      <c r="AN121" s="121" t="s">
        <v>526</v>
      </c>
    </row>
    <row r="122" s="100" customFormat="1" ht="409" customHeight="1" spans="1:40">
      <c r="A122" s="124">
        <v>41</v>
      </c>
      <c r="B122" s="120" t="s">
        <v>527</v>
      </c>
      <c r="C122" s="149" t="s">
        <v>212</v>
      </c>
      <c r="D122" s="151" t="s">
        <v>528</v>
      </c>
      <c r="E122" s="150" t="s">
        <v>214</v>
      </c>
      <c r="F122" s="150" t="s">
        <v>268</v>
      </c>
      <c r="G122" s="150" t="s">
        <v>529</v>
      </c>
      <c r="H122" s="125" t="s">
        <v>530</v>
      </c>
      <c r="I122" s="118">
        <v>1</v>
      </c>
      <c r="J122" s="118"/>
      <c r="K122" s="118"/>
      <c r="L122" s="118"/>
      <c r="M122" s="118">
        <v>1</v>
      </c>
      <c r="N122" s="118"/>
      <c r="O122" s="118"/>
      <c r="P122" s="118"/>
      <c r="Q122" s="118"/>
      <c r="R122" s="118"/>
      <c r="S122" s="118">
        <v>1016</v>
      </c>
      <c r="T122" s="118">
        <v>3258</v>
      </c>
      <c r="U122" s="119" t="s">
        <v>237</v>
      </c>
      <c r="V122" s="121" t="s">
        <v>238</v>
      </c>
      <c r="W122" s="119" t="s">
        <v>218</v>
      </c>
      <c r="X122" s="119" t="s">
        <v>219</v>
      </c>
      <c r="Y122" s="119" t="s">
        <v>220</v>
      </c>
      <c r="Z122" s="118">
        <v>200</v>
      </c>
      <c r="AA122" s="118">
        <v>150</v>
      </c>
      <c r="AB122" s="118">
        <v>150</v>
      </c>
      <c r="AC122" s="118"/>
      <c r="AD122" s="118"/>
      <c r="AE122" s="118"/>
      <c r="AF122" s="118"/>
      <c r="AG122" s="118">
        <v>10</v>
      </c>
      <c r="AH122" s="118"/>
      <c r="AI122" s="118">
        <v>40</v>
      </c>
      <c r="AJ122" s="118"/>
      <c r="AK122" s="118"/>
      <c r="AL122" s="118"/>
      <c r="AM122" s="119" t="s">
        <v>531</v>
      </c>
      <c r="AN122" s="119" t="s">
        <v>434</v>
      </c>
    </row>
    <row r="123" s="100" customFormat="1" ht="409" customHeight="1" spans="1:40">
      <c r="A123" s="124">
        <v>42</v>
      </c>
      <c r="B123" s="120" t="s">
        <v>532</v>
      </c>
      <c r="C123" s="149" t="s">
        <v>212</v>
      </c>
      <c r="D123" s="151" t="s">
        <v>533</v>
      </c>
      <c r="E123" s="150" t="s">
        <v>214</v>
      </c>
      <c r="F123" s="150" t="s">
        <v>268</v>
      </c>
      <c r="G123" s="119" t="s">
        <v>534</v>
      </c>
      <c r="H123" s="119" t="s">
        <v>535</v>
      </c>
      <c r="I123" s="118">
        <v>1</v>
      </c>
      <c r="J123" s="118"/>
      <c r="K123" s="118"/>
      <c r="L123" s="118"/>
      <c r="M123" s="118">
        <v>1</v>
      </c>
      <c r="N123" s="118"/>
      <c r="O123" s="118"/>
      <c r="P123" s="118"/>
      <c r="Q123" s="118"/>
      <c r="R123" s="118"/>
      <c r="S123" s="118">
        <v>162</v>
      </c>
      <c r="T123" s="118">
        <v>625</v>
      </c>
      <c r="U123" s="119" t="s">
        <v>248</v>
      </c>
      <c r="V123" s="119" t="s">
        <v>249</v>
      </c>
      <c r="W123" s="119" t="s">
        <v>218</v>
      </c>
      <c r="X123" s="119" t="s">
        <v>219</v>
      </c>
      <c r="Y123" s="119" t="s">
        <v>220</v>
      </c>
      <c r="Z123" s="118">
        <v>100</v>
      </c>
      <c r="AA123" s="118">
        <v>90</v>
      </c>
      <c r="AB123" s="118">
        <v>90</v>
      </c>
      <c r="AC123" s="118"/>
      <c r="AD123" s="118"/>
      <c r="AE123" s="118"/>
      <c r="AF123" s="118"/>
      <c r="AG123" s="118">
        <v>10</v>
      </c>
      <c r="AH123" s="118"/>
      <c r="AI123" s="118"/>
      <c r="AJ123" s="118"/>
      <c r="AK123" s="118"/>
      <c r="AL123" s="118"/>
      <c r="AM123" s="119" t="s">
        <v>531</v>
      </c>
      <c r="AN123" s="119" t="s">
        <v>434</v>
      </c>
    </row>
    <row r="124" s="100" customFormat="1" ht="409" customHeight="1" spans="1:40">
      <c r="A124" s="124">
        <v>43</v>
      </c>
      <c r="B124" s="120" t="s">
        <v>536</v>
      </c>
      <c r="C124" s="149" t="s">
        <v>212</v>
      </c>
      <c r="D124" s="151" t="s">
        <v>537</v>
      </c>
      <c r="E124" s="150" t="s">
        <v>214</v>
      </c>
      <c r="F124" s="150" t="s">
        <v>268</v>
      </c>
      <c r="G124" s="119" t="s">
        <v>538</v>
      </c>
      <c r="H124" s="119" t="s">
        <v>539</v>
      </c>
      <c r="I124" s="118">
        <v>1</v>
      </c>
      <c r="J124" s="118"/>
      <c r="K124" s="118"/>
      <c r="L124" s="118"/>
      <c r="M124" s="118">
        <v>1</v>
      </c>
      <c r="N124" s="118"/>
      <c r="O124" s="118"/>
      <c r="P124" s="118"/>
      <c r="Q124" s="118"/>
      <c r="R124" s="118"/>
      <c r="S124" s="118">
        <v>743</v>
      </c>
      <c r="T124" s="118">
        <v>2176</v>
      </c>
      <c r="U124" s="119" t="s">
        <v>259</v>
      </c>
      <c r="V124" s="121" t="s">
        <v>260</v>
      </c>
      <c r="W124" s="119" t="s">
        <v>218</v>
      </c>
      <c r="X124" s="119" t="s">
        <v>219</v>
      </c>
      <c r="Y124" s="119" t="s">
        <v>220</v>
      </c>
      <c r="Z124" s="118">
        <v>300</v>
      </c>
      <c r="AA124" s="118">
        <v>70</v>
      </c>
      <c r="AB124" s="118">
        <v>70</v>
      </c>
      <c r="AC124" s="118"/>
      <c r="AD124" s="118"/>
      <c r="AE124" s="118"/>
      <c r="AF124" s="118">
        <v>206</v>
      </c>
      <c r="AG124" s="118">
        <v>24</v>
      </c>
      <c r="AH124" s="118"/>
      <c r="AI124" s="118"/>
      <c r="AJ124" s="118"/>
      <c r="AK124" s="118"/>
      <c r="AL124" s="118"/>
      <c r="AM124" s="119" t="s">
        <v>540</v>
      </c>
      <c r="AN124" s="119" t="s">
        <v>541</v>
      </c>
    </row>
    <row r="125" s="100" customFormat="1" ht="409" customHeight="1" spans="1:40">
      <c r="A125" s="124">
        <v>44</v>
      </c>
      <c r="B125" s="120" t="s">
        <v>542</v>
      </c>
      <c r="C125" s="120" t="s">
        <v>212</v>
      </c>
      <c r="D125" s="121" t="s">
        <v>543</v>
      </c>
      <c r="E125" s="118" t="s">
        <v>214</v>
      </c>
      <c r="F125" s="118" t="s">
        <v>268</v>
      </c>
      <c r="G125" s="119" t="s">
        <v>544</v>
      </c>
      <c r="H125" s="119" t="s">
        <v>545</v>
      </c>
      <c r="I125" s="118">
        <v>1</v>
      </c>
      <c r="J125" s="118"/>
      <c r="K125" s="118"/>
      <c r="L125" s="118"/>
      <c r="M125" s="118">
        <v>1</v>
      </c>
      <c r="N125" s="118"/>
      <c r="O125" s="118"/>
      <c r="P125" s="118"/>
      <c r="Q125" s="118"/>
      <c r="R125" s="118"/>
      <c r="S125" s="118">
        <v>300</v>
      </c>
      <c r="T125" s="118">
        <v>1180</v>
      </c>
      <c r="U125" s="119" t="s">
        <v>376</v>
      </c>
      <c r="V125" s="121" t="s">
        <v>377</v>
      </c>
      <c r="W125" s="119" t="s">
        <v>218</v>
      </c>
      <c r="X125" s="119" t="s">
        <v>219</v>
      </c>
      <c r="Y125" s="119" t="s">
        <v>220</v>
      </c>
      <c r="Z125" s="118">
        <v>200</v>
      </c>
      <c r="AA125" s="118">
        <v>5</v>
      </c>
      <c r="AB125" s="118">
        <v>5</v>
      </c>
      <c r="AC125" s="118"/>
      <c r="AD125" s="118"/>
      <c r="AE125" s="118"/>
      <c r="AF125" s="118">
        <v>170</v>
      </c>
      <c r="AG125" s="118">
        <v>25</v>
      </c>
      <c r="AH125" s="118"/>
      <c r="AI125" s="118"/>
      <c r="AJ125" s="118"/>
      <c r="AK125" s="118"/>
      <c r="AL125" s="118"/>
      <c r="AM125" s="119" t="s">
        <v>531</v>
      </c>
      <c r="AN125" s="119" t="s">
        <v>434</v>
      </c>
    </row>
    <row r="126" s="100" customFormat="1" ht="30" customHeight="1" spans="1:40">
      <c r="A126" s="112" t="s">
        <v>204</v>
      </c>
      <c r="B126" s="116" t="s">
        <v>57</v>
      </c>
      <c r="C126" s="112"/>
      <c r="D126" s="116"/>
      <c r="E126" s="118"/>
      <c r="F126" s="119"/>
      <c r="G126" s="119"/>
      <c r="H126" s="119"/>
      <c r="I126" s="118"/>
      <c r="J126" s="118"/>
      <c r="K126" s="118"/>
      <c r="L126" s="118"/>
      <c r="M126" s="118"/>
      <c r="N126" s="118"/>
      <c r="O126" s="118"/>
      <c r="P126" s="118"/>
      <c r="Q126" s="118"/>
      <c r="R126" s="118"/>
      <c r="S126" s="118"/>
      <c r="T126" s="118"/>
      <c r="U126" s="119"/>
      <c r="V126" s="119"/>
      <c r="W126" s="119"/>
      <c r="X126" s="119"/>
      <c r="Y126" s="119"/>
      <c r="Z126" s="118"/>
      <c r="AA126" s="118"/>
      <c r="AB126" s="118"/>
      <c r="AC126" s="118"/>
      <c r="AD126" s="118"/>
      <c r="AE126" s="118"/>
      <c r="AF126" s="118"/>
      <c r="AG126" s="118"/>
      <c r="AH126" s="118"/>
      <c r="AI126" s="118"/>
      <c r="AJ126" s="118"/>
      <c r="AK126" s="118"/>
      <c r="AL126" s="118"/>
      <c r="AM126" s="119"/>
      <c r="AN126" s="119"/>
    </row>
    <row r="127" s="100" customFormat="1" ht="30" customHeight="1" spans="1:40">
      <c r="A127" s="124" t="s">
        <v>205</v>
      </c>
      <c r="B127" s="116" t="s">
        <v>59</v>
      </c>
      <c r="C127" s="112"/>
      <c r="D127" s="116"/>
      <c r="E127" s="118"/>
      <c r="F127" s="119"/>
      <c r="G127" s="119"/>
      <c r="H127" s="119"/>
      <c r="I127" s="118"/>
      <c r="J127" s="118"/>
      <c r="K127" s="118"/>
      <c r="L127" s="118"/>
      <c r="M127" s="118"/>
      <c r="N127" s="118"/>
      <c r="O127" s="118"/>
      <c r="P127" s="118"/>
      <c r="Q127" s="118"/>
      <c r="R127" s="118"/>
      <c r="S127" s="118"/>
      <c r="T127" s="118"/>
      <c r="U127" s="119"/>
      <c r="V127" s="119"/>
      <c r="W127" s="119"/>
      <c r="X127" s="119"/>
      <c r="Y127" s="119"/>
      <c r="Z127" s="118"/>
      <c r="AA127" s="118"/>
      <c r="AB127" s="118"/>
      <c r="AC127" s="118"/>
      <c r="AD127" s="118"/>
      <c r="AE127" s="118"/>
      <c r="AF127" s="118"/>
      <c r="AG127" s="118"/>
      <c r="AH127" s="118"/>
      <c r="AI127" s="118"/>
      <c r="AJ127" s="118"/>
      <c r="AK127" s="118"/>
      <c r="AL127" s="118"/>
      <c r="AM127" s="119"/>
      <c r="AN127" s="119"/>
    </row>
    <row r="128" s="100" customFormat="1" ht="58" customHeight="1" spans="1:40">
      <c r="A128" s="124" t="s">
        <v>205</v>
      </c>
      <c r="B128" s="116" t="s">
        <v>61</v>
      </c>
      <c r="C128" s="112"/>
      <c r="D128" s="116"/>
      <c r="E128" s="118"/>
      <c r="F128" s="119"/>
      <c r="G128" s="119"/>
      <c r="H128" s="119"/>
      <c r="I128" s="118"/>
      <c r="J128" s="118"/>
      <c r="K128" s="118"/>
      <c r="L128" s="118"/>
      <c r="M128" s="118"/>
      <c r="N128" s="118"/>
      <c r="O128" s="118"/>
      <c r="P128" s="118"/>
      <c r="Q128" s="118"/>
      <c r="R128" s="118"/>
      <c r="S128" s="118"/>
      <c r="T128" s="118"/>
      <c r="U128" s="119"/>
      <c r="V128" s="119"/>
      <c r="W128" s="119"/>
      <c r="X128" s="119"/>
      <c r="Y128" s="119"/>
      <c r="Z128" s="118"/>
      <c r="AA128" s="118"/>
      <c r="AB128" s="118"/>
      <c r="AC128" s="118"/>
      <c r="AD128" s="118"/>
      <c r="AE128" s="118"/>
      <c r="AF128" s="118"/>
      <c r="AG128" s="118"/>
      <c r="AH128" s="118"/>
      <c r="AI128" s="118"/>
      <c r="AJ128" s="118"/>
      <c r="AK128" s="118"/>
      <c r="AL128" s="118"/>
      <c r="AM128" s="119"/>
      <c r="AN128" s="119"/>
    </row>
    <row r="129" s="100" customFormat="1" ht="68" customHeight="1" spans="1:40">
      <c r="A129" s="124" t="s">
        <v>205</v>
      </c>
      <c r="B129" s="116" t="s">
        <v>64</v>
      </c>
      <c r="C129" s="112"/>
      <c r="D129" s="116"/>
      <c r="E129" s="118"/>
      <c r="F129" s="119"/>
      <c r="G129" s="119"/>
      <c r="H129" s="119"/>
      <c r="I129" s="118"/>
      <c r="J129" s="118"/>
      <c r="K129" s="118"/>
      <c r="L129" s="118"/>
      <c r="M129" s="118"/>
      <c r="N129" s="118"/>
      <c r="O129" s="118"/>
      <c r="P129" s="118"/>
      <c r="Q129" s="118"/>
      <c r="R129" s="118"/>
      <c r="S129" s="118"/>
      <c r="T129" s="118"/>
      <c r="U129" s="119"/>
      <c r="V129" s="119"/>
      <c r="W129" s="119"/>
      <c r="X129" s="119"/>
      <c r="Y129" s="119"/>
      <c r="Z129" s="118"/>
      <c r="AA129" s="118"/>
      <c r="AB129" s="118"/>
      <c r="AC129" s="118"/>
      <c r="AD129" s="118"/>
      <c r="AE129" s="118"/>
      <c r="AF129" s="118"/>
      <c r="AG129" s="118"/>
      <c r="AH129" s="118"/>
      <c r="AI129" s="118"/>
      <c r="AJ129" s="118"/>
      <c r="AK129" s="118"/>
      <c r="AL129" s="118"/>
      <c r="AM129" s="119"/>
      <c r="AN129" s="119"/>
    </row>
    <row r="130" s="100" customFormat="1" ht="30" customHeight="1" spans="1:40">
      <c r="A130" s="124" t="s">
        <v>205</v>
      </c>
      <c r="B130" s="116" t="s">
        <v>546</v>
      </c>
      <c r="C130" s="112"/>
      <c r="D130" s="116"/>
      <c r="E130" s="118"/>
      <c r="F130" s="119"/>
      <c r="G130" s="119"/>
      <c r="H130" s="119"/>
      <c r="I130" s="118"/>
      <c r="J130" s="118"/>
      <c r="K130" s="118"/>
      <c r="L130" s="118"/>
      <c r="M130" s="118"/>
      <c r="N130" s="118"/>
      <c r="O130" s="118"/>
      <c r="P130" s="118"/>
      <c r="Q130" s="118"/>
      <c r="R130" s="118"/>
      <c r="S130" s="118"/>
      <c r="T130" s="118"/>
      <c r="U130" s="119"/>
      <c r="V130" s="119"/>
      <c r="W130" s="119"/>
      <c r="X130" s="119"/>
      <c r="Y130" s="119"/>
      <c r="Z130" s="118"/>
      <c r="AA130" s="118"/>
      <c r="AB130" s="118"/>
      <c r="AC130" s="118"/>
      <c r="AD130" s="118"/>
      <c r="AE130" s="118"/>
      <c r="AF130" s="118"/>
      <c r="AG130" s="118"/>
      <c r="AH130" s="118"/>
      <c r="AI130" s="118"/>
      <c r="AJ130" s="118"/>
      <c r="AK130" s="118"/>
      <c r="AL130" s="118"/>
      <c r="AM130" s="119"/>
      <c r="AN130" s="119"/>
    </row>
    <row r="131" s="100" customFormat="1" ht="30" customHeight="1" spans="1:40">
      <c r="A131" s="124" t="s">
        <v>205</v>
      </c>
      <c r="B131" s="116" t="s">
        <v>68</v>
      </c>
      <c r="C131" s="112"/>
      <c r="D131" s="116"/>
      <c r="E131" s="118"/>
      <c r="F131" s="119"/>
      <c r="G131" s="119"/>
      <c r="H131" s="119"/>
      <c r="I131" s="118"/>
      <c r="J131" s="118"/>
      <c r="K131" s="118"/>
      <c r="L131" s="118"/>
      <c r="M131" s="118"/>
      <c r="N131" s="118"/>
      <c r="O131" s="118"/>
      <c r="P131" s="118"/>
      <c r="Q131" s="118"/>
      <c r="R131" s="118"/>
      <c r="S131" s="118"/>
      <c r="T131" s="118"/>
      <c r="U131" s="119"/>
      <c r="V131" s="119"/>
      <c r="W131" s="119"/>
      <c r="X131" s="119"/>
      <c r="Y131" s="119"/>
      <c r="Z131" s="118"/>
      <c r="AA131" s="118"/>
      <c r="AB131" s="118"/>
      <c r="AC131" s="118"/>
      <c r="AD131" s="118"/>
      <c r="AE131" s="118"/>
      <c r="AF131" s="118"/>
      <c r="AG131" s="118"/>
      <c r="AH131" s="118"/>
      <c r="AI131" s="118"/>
      <c r="AJ131" s="118"/>
      <c r="AK131" s="118"/>
      <c r="AL131" s="118"/>
      <c r="AM131" s="119"/>
      <c r="AN131" s="119"/>
    </row>
    <row r="132" s="100" customFormat="1" ht="30" customHeight="1" spans="1:40">
      <c r="A132" s="124" t="s">
        <v>205</v>
      </c>
      <c r="B132" s="116" t="s">
        <v>547</v>
      </c>
      <c r="C132" s="112"/>
      <c r="D132" s="116"/>
      <c r="E132" s="118"/>
      <c r="F132" s="119"/>
      <c r="G132" s="119"/>
      <c r="H132" s="119"/>
      <c r="I132" s="118"/>
      <c r="J132" s="118"/>
      <c r="K132" s="118"/>
      <c r="L132" s="118"/>
      <c r="M132" s="118"/>
      <c r="N132" s="118"/>
      <c r="O132" s="118"/>
      <c r="P132" s="118"/>
      <c r="Q132" s="118"/>
      <c r="R132" s="118"/>
      <c r="S132" s="118"/>
      <c r="T132" s="118"/>
      <c r="U132" s="119"/>
      <c r="V132" s="119"/>
      <c r="W132" s="119"/>
      <c r="X132" s="119"/>
      <c r="Y132" s="119"/>
      <c r="Z132" s="118"/>
      <c r="AA132" s="118"/>
      <c r="AB132" s="118"/>
      <c r="AC132" s="118"/>
      <c r="AD132" s="118"/>
      <c r="AE132" s="118"/>
      <c r="AF132" s="118"/>
      <c r="AG132" s="118"/>
      <c r="AH132" s="118"/>
      <c r="AI132" s="118"/>
      <c r="AJ132" s="118"/>
      <c r="AK132" s="118"/>
      <c r="AL132" s="118"/>
      <c r="AM132" s="119"/>
      <c r="AN132" s="119"/>
    </row>
    <row r="133" s="100" customFormat="1" ht="65" customHeight="1" spans="1:40">
      <c r="A133" s="112" t="s">
        <v>203</v>
      </c>
      <c r="B133" s="116" t="s">
        <v>73</v>
      </c>
      <c r="C133" s="112"/>
      <c r="D133" s="116"/>
      <c r="E133" s="118"/>
      <c r="F133" s="119"/>
      <c r="G133" s="119"/>
      <c r="H133" s="119"/>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9"/>
      <c r="AN133" s="119"/>
    </row>
    <row r="134" s="100" customFormat="1" ht="69" customHeight="1" spans="1:40">
      <c r="A134" s="112" t="s">
        <v>204</v>
      </c>
      <c r="B134" s="116" t="s">
        <v>73</v>
      </c>
      <c r="C134" s="112"/>
      <c r="D134" s="116"/>
      <c r="E134" s="118"/>
      <c r="F134" s="119"/>
      <c r="G134" s="119"/>
      <c r="H134" s="119"/>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9"/>
      <c r="AN134" s="119"/>
    </row>
    <row r="135" s="100" customFormat="1" ht="73" customHeight="1" spans="1:40">
      <c r="A135" s="124" t="s">
        <v>205</v>
      </c>
      <c r="B135" s="116" t="s">
        <v>75</v>
      </c>
      <c r="C135" s="112"/>
      <c r="D135" s="116"/>
      <c r="E135" s="118"/>
      <c r="F135" s="119"/>
      <c r="G135" s="119"/>
      <c r="H135" s="119"/>
      <c r="I135" s="118"/>
      <c r="J135" s="118"/>
      <c r="K135" s="118"/>
      <c r="L135" s="118"/>
      <c r="M135" s="118"/>
      <c r="N135" s="118"/>
      <c r="O135" s="118"/>
      <c r="P135" s="118"/>
      <c r="Q135" s="118"/>
      <c r="R135" s="118"/>
      <c r="S135" s="118"/>
      <c r="T135" s="118"/>
      <c r="U135" s="119"/>
      <c r="V135" s="119"/>
      <c r="W135" s="119"/>
      <c r="X135" s="119"/>
      <c r="Y135" s="119"/>
      <c r="Z135" s="118"/>
      <c r="AA135" s="118"/>
      <c r="AB135" s="118"/>
      <c r="AC135" s="118"/>
      <c r="AD135" s="118"/>
      <c r="AE135" s="118"/>
      <c r="AF135" s="118"/>
      <c r="AG135" s="118"/>
      <c r="AH135" s="118"/>
      <c r="AI135" s="118"/>
      <c r="AJ135" s="118"/>
      <c r="AK135" s="118"/>
      <c r="AL135" s="118"/>
      <c r="AM135" s="119"/>
      <c r="AN135" s="119"/>
    </row>
    <row r="136" s="100" customFormat="1" ht="80" customHeight="1" spans="1:40">
      <c r="A136" s="124" t="s">
        <v>205</v>
      </c>
      <c r="B136" s="116" t="s">
        <v>77</v>
      </c>
      <c r="C136" s="112"/>
      <c r="D136" s="116"/>
      <c r="E136" s="118"/>
      <c r="F136" s="119"/>
      <c r="G136" s="119"/>
      <c r="H136" s="119"/>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9"/>
      <c r="AN136" s="119"/>
    </row>
    <row r="137" s="100" customFormat="1" ht="30" customHeight="1" spans="1:40">
      <c r="A137" s="124" t="s">
        <v>205</v>
      </c>
      <c r="B137" s="116" t="s">
        <v>548</v>
      </c>
      <c r="C137" s="112"/>
      <c r="D137" s="116"/>
      <c r="E137" s="118"/>
      <c r="F137" s="119"/>
      <c r="G137" s="119"/>
      <c r="H137" s="119"/>
      <c r="I137" s="118"/>
      <c r="J137" s="118"/>
      <c r="K137" s="118"/>
      <c r="L137" s="118"/>
      <c r="M137" s="118"/>
      <c r="N137" s="118"/>
      <c r="O137" s="118"/>
      <c r="P137" s="118"/>
      <c r="Q137" s="118"/>
      <c r="R137" s="118"/>
      <c r="S137" s="118"/>
      <c r="T137" s="118"/>
      <c r="U137" s="119"/>
      <c r="V137" s="119"/>
      <c r="W137" s="119"/>
      <c r="X137" s="119"/>
      <c r="Y137" s="119"/>
      <c r="Z137" s="118"/>
      <c r="AA137" s="118"/>
      <c r="AB137" s="118"/>
      <c r="AC137" s="118"/>
      <c r="AD137" s="118"/>
      <c r="AE137" s="118"/>
      <c r="AF137" s="118"/>
      <c r="AG137" s="118"/>
      <c r="AH137" s="118"/>
      <c r="AI137" s="118"/>
      <c r="AJ137" s="118"/>
      <c r="AK137" s="118"/>
      <c r="AL137" s="118"/>
      <c r="AM137" s="119"/>
      <c r="AN137" s="119"/>
    </row>
    <row r="138" s="99" customFormat="1" ht="30" customHeight="1" spans="1:40">
      <c r="A138" s="112" t="s">
        <v>203</v>
      </c>
      <c r="B138" s="116" t="s">
        <v>83</v>
      </c>
      <c r="C138" s="112"/>
      <c r="D138" s="116"/>
      <c r="E138" s="110"/>
      <c r="F138" s="111"/>
      <c r="G138" s="111"/>
      <c r="H138" s="111"/>
      <c r="I138" s="110"/>
      <c r="J138" s="110"/>
      <c r="K138" s="110"/>
      <c r="L138" s="110"/>
      <c r="M138" s="110"/>
      <c r="N138" s="110"/>
      <c r="O138" s="110"/>
      <c r="P138" s="110"/>
      <c r="Q138" s="110"/>
      <c r="R138" s="110"/>
      <c r="S138" s="110"/>
      <c r="T138" s="110"/>
      <c r="U138" s="111"/>
      <c r="V138" s="111"/>
      <c r="W138" s="111"/>
      <c r="X138" s="111"/>
      <c r="Y138" s="111"/>
      <c r="Z138" s="110"/>
      <c r="AA138" s="110"/>
      <c r="AB138" s="110"/>
      <c r="AC138" s="110"/>
      <c r="AD138" s="110"/>
      <c r="AE138" s="110"/>
      <c r="AF138" s="110"/>
      <c r="AG138" s="110"/>
      <c r="AH138" s="110"/>
      <c r="AI138" s="110"/>
      <c r="AJ138" s="110"/>
      <c r="AK138" s="110"/>
      <c r="AL138" s="110"/>
      <c r="AM138" s="111"/>
      <c r="AN138" s="111"/>
    </row>
    <row r="139" s="99" customFormat="1" ht="30" customHeight="1" spans="1:40">
      <c r="A139" s="112" t="s">
        <v>204</v>
      </c>
      <c r="B139" s="116" t="s">
        <v>85</v>
      </c>
      <c r="C139" s="112"/>
      <c r="D139" s="116"/>
      <c r="E139" s="110"/>
      <c r="F139" s="111"/>
      <c r="G139" s="111"/>
      <c r="H139" s="111"/>
      <c r="I139" s="110"/>
      <c r="J139" s="110"/>
      <c r="K139" s="110"/>
      <c r="L139" s="110"/>
      <c r="M139" s="110"/>
      <c r="N139" s="110"/>
      <c r="O139" s="110"/>
      <c r="P139" s="110"/>
      <c r="Q139" s="110"/>
      <c r="R139" s="110"/>
      <c r="S139" s="110"/>
      <c r="T139" s="110"/>
      <c r="U139" s="111"/>
      <c r="V139" s="111"/>
      <c r="W139" s="111"/>
      <c r="X139" s="111"/>
      <c r="Y139" s="111"/>
      <c r="Z139" s="110"/>
      <c r="AA139" s="110"/>
      <c r="AB139" s="110"/>
      <c r="AC139" s="110"/>
      <c r="AD139" s="110"/>
      <c r="AE139" s="110"/>
      <c r="AF139" s="110"/>
      <c r="AG139" s="110"/>
      <c r="AH139" s="110"/>
      <c r="AI139" s="110"/>
      <c r="AJ139" s="110"/>
      <c r="AK139" s="110"/>
      <c r="AL139" s="110"/>
      <c r="AM139" s="111"/>
      <c r="AN139" s="111"/>
    </row>
    <row r="140" s="99" customFormat="1" ht="30" customHeight="1" spans="1:40">
      <c r="A140" s="112" t="s">
        <v>205</v>
      </c>
      <c r="B140" s="116" t="s">
        <v>88</v>
      </c>
      <c r="C140" s="112"/>
      <c r="D140" s="116"/>
      <c r="E140" s="110"/>
      <c r="F140" s="111"/>
      <c r="G140" s="111"/>
      <c r="H140" s="111"/>
      <c r="I140" s="110"/>
      <c r="J140" s="110"/>
      <c r="K140" s="110"/>
      <c r="L140" s="110"/>
      <c r="M140" s="110"/>
      <c r="N140" s="110"/>
      <c r="O140" s="110"/>
      <c r="P140" s="110"/>
      <c r="Q140" s="110"/>
      <c r="R140" s="110"/>
      <c r="S140" s="110"/>
      <c r="T140" s="110"/>
      <c r="U140" s="111"/>
      <c r="V140" s="111"/>
      <c r="W140" s="111"/>
      <c r="X140" s="111"/>
      <c r="Y140" s="111"/>
      <c r="Z140" s="110"/>
      <c r="AA140" s="110"/>
      <c r="AB140" s="110"/>
      <c r="AC140" s="110"/>
      <c r="AD140" s="110"/>
      <c r="AE140" s="110"/>
      <c r="AF140" s="110"/>
      <c r="AG140" s="110"/>
      <c r="AH140" s="110"/>
      <c r="AI140" s="110"/>
      <c r="AJ140" s="110"/>
      <c r="AK140" s="110"/>
      <c r="AL140" s="110"/>
      <c r="AM140" s="111"/>
      <c r="AN140" s="111"/>
    </row>
    <row r="141" s="99" customFormat="1" ht="30" customHeight="1" spans="1:40">
      <c r="A141" s="112" t="s">
        <v>204</v>
      </c>
      <c r="B141" s="116" t="s">
        <v>90</v>
      </c>
      <c r="C141" s="112"/>
      <c r="D141" s="116"/>
      <c r="E141" s="110"/>
      <c r="F141" s="111"/>
      <c r="G141" s="111"/>
      <c r="H141" s="111"/>
      <c r="I141" s="110"/>
      <c r="J141" s="110"/>
      <c r="K141" s="110"/>
      <c r="L141" s="110"/>
      <c r="M141" s="110"/>
      <c r="N141" s="110"/>
      <c r="O141" s="110"/>
      <c r="P141" s="110"/>
      <c r="Q141" s="110"/>
      <c r="R141" s="110"/>
      <c r="S141" s="110"/>
      <c r="T141" s="110"/>
      <c r="U141" s="111"/>
      <c r="V141" s="111"/>
      <c r="W141" s="111"/>
      <c r="X141" s="111"/>
      <c r="Y141" s="111"/>
      <c r="Z141" s="110"/>
      <c r="AA141" s="110"/>
      <c r="AB141" s="110"/>
      <c r="AC141" s="110"/>
      <c r="AD141" s="110"/>
      <c r="AE141" s="110"/>
      <c r="AF141" s="110"/>
      <c r="AG141" s="110"/>
      <c r="AH141" s="110"/>
      <c r="AI141" s="110"/>
      <c r="AJ141" s="110"/>
      <c r="AK141" s="110"/>
      <c r="AL141" s="110"/>
      <c r="AM141" s="111"/>
      <c r="AN141" s="111"/>
    </row>
    <row r="142" s="99" customFormat="1" ht="30" customHeight="1" spans="1:40">
      <c r="A142" s="112" t="s">
        <v>205</v>
      </c>
      <c r="B142" s="116" t="s">
        <v>549</v>
      </c>
      <c r="C142" s="112"/>
      <c r="D142" s="116"/>
      <c r="E142" s="110"/>
      <c r="F142" s="111"/>
      <c r="G142" s="111"/>
      <c r="H142" s="111"/>
      <c r="I142" s="110"/>
      <c r="J142" s="110"/>
      <c r="K142" s="110"/>
      <c r="L142" s="110"/>
      <c r="M142" s="110"/>
      <c r="N142" s="110"/>
      <c r="O142" s="110"/>
      <c r="P142" s="110"/>
      <c r="Q142" s="110"/>
      <c r="R142" s="110"/>
      <c r="S142" s="110"/>
      <c r="T142" s="110"/>
      <c r="U142" s="111"/>
      <c r="V142" s="111"/>
      <c r="W142" s="111"/>
      <c r="X142" s="111"/>
      <c r="Y142" s="111"/>
      <c r="Z142" s="110"/>
      <c r="AA142" s="110"/>
      <c r="AB142" s="110"/>
      <c r="AC142" s="110"/>
      <c r="AD142" s="110"/>
      <c r="AE142" s="110"/>
      <c r="AF142" s="110"/>
      <c r="AG142" s="110"/>
      <c r="AH142" s="110"/>
      <c r="AI142" s="110"/>
      <c r="AJ142" s="110"/>
      <c r="AK142" s="110"/>
      <c r="AL142" s="110"/>
      <c r="AM142" s="111"/>
      <c r="AN142" s="111"/>
    </row>
    <row r="143" s="100" customFormat="1" ht="30" customHeight="1" spans="1:40">
      <c r="A143" s="124" t="s">
        <v>205</v>
      </c>
      <c r="B143" s="116" t="s">
        <v>550</v>
      </c>
      <c r="C143" s="112"/>
      <c r="D143" s="116"/>
      <c r="E143" s="118"/>
      <c r="F143" s="119"/>
      <c r="G143" s="119"/>
      <c r="H143" s="119"/>
      <c r="I143" s="118"/>
      <c r="J143" s="118"/>
      <c r="K143" s="118"/>
      <c r="L143" s="118"/>
      <c r="M143" s="118"/>
      <c r="N143" s="118"/>
      <c r="O143" s="118"/>
      <c r="P143" s="118"/>
      <c r="Q143" s="118"/>
      <c r="R143" s="118"/>
      <c r="S143" s="118"/>
      <c r="T143" s="118"/>
      <c r="U143" s="119"/>
      <c r="V143" s="119"/>
      <c r="W143" s="119"/>
      <c r="X143" s="119"/>
      <c r="Y143" s="119"/>
      <c r="Z143" s="118"/>
      <c r="AA143" s="118"/>
      <c r="AB143" s="118"/>
      <c r="AC143" s="118"/>
      <c r="AD143" s="118"/>
      <c r="AE143" s="118"/>
      <c r="AF143" s="118"/>
      <c r="AG143" s="118"/>
      <c r="AH143" s="118"/>
      <c r="AI143" s="118"/>
      <c r="AJ143" s="118"/>
      <c r="AK143" s="118"/>
      <c r="AL143" s="118"/>
      <c r="AM143" s="119"/>
      <c r="AN143" s="119"/>
    </row>
    <row r="144" s="100" customFormat="1" ht="30" customHeight="1" spans="1:40">
      <c r="A144" s="124" t="s">
        <v>205</v>
      </c>
      <c r="B144" s="116" t="s">
        <v>97</v>
      </c>
      <c r="C144" s="112"/>
      <c r="D144" s="116"/>
      <c r="E144" s="118"/>
      <c r="F144" s="119"/>
      <c r="G144" s="119"/>
      <c r="H144" s="119"/>
      <c r="I144" s="118"/>
      <c r="J144" s="118"/>
      <c r="K144" s="118"/>
      <c r="L144" s="118"/>
      <c r="M144" s="118"/>
      <c r="N144" s="118"/>
      <c r="O144" s="118"/>
      <c r="P144" s="118"/>
      <c r="Q144" s="118"/>
      <c r="R144" s="118"/>
      <c r="S144" s="118"/>
      <c r="T144" s="118"/>
      <c r="U144" s="119"/>
      <c r="V144" s="119"/>
      <c r="W144" s="119"/>
      <c r="X144" s="119"/>
      <c r="Y144" s="119"/>
      <c r="Z144" s="118"/>
      <c r="AA144" s="118"/>
      <c r="AB144" s="118"/>
      <c r="AC144" s="118"/>
      <c r="AD144" s="118"/>
      <c r="AE144" s="118"/>
      <c r="AF144" s="118"/>
      <c r="AG144" s="118"/>
      <c r="AH144" s="118"/>
      <c r="AI144" s="118"/>
      <c r="AJ144" s="118"/>
      <c r="AK144" s="118"/>
      <c r="AL144" s="118"/>
      <c r="AM144" s="119"/>
      <c r="AN144" s="119"/>
    </row>
    <row r="145" s="100" customFormat="1" ht="30" customHeight="1" spans="1:40">
      <c r="A145" s="112" t="s">
        <v>204</v>
      </c>
      <c r="B145" s="116" t="s">
        <v>100</v>
      </c>
      <c r="C145" s="112"/>
      <c r="D145" s="116"/>
      <c r="E145" s="118"/>
      <c r="F145" s="119"/>
      <c r="G145" s="119"/>
      <c r="H145" s="119"/>
      <c r="I145" s="118"/>
      <c r="J145" s="118"/>
      <c r="K145" s="118"/>
      <c r="L145" s="118"/>
      <c r="M145" s="118"/>
      <c r="N145" s="118"/>
      <c r="O145" s="118"/>
      <c r="P145" s="118"/>
      <c r="Q145" s="118"/>
      <c r="R145" s="118"/>
      <c r="S145" s="118"/>
      <c r="T145" s="118"/>
      <c r="U145" s="119"/>
      <c r="V145" s="119"/>
      <c r="W145" s="119"/>
      <c r="X145" s="119"/>
      <c r="Y145" s="119"/>
      <c r="Z145" s="118"/>
      <c r="AA145" s="118"/>
      <c r="AB145" s="118"/>
      <c r="AC145" s="118"/>
      <c r="AD145" s="118"/>
      <c r="AE145" s="118"/>
      <c r="AF145" s="118"/>
      <c r="AG145" s="118"/>
      <c r="AH145" s="118"/>
      <c r="AI145" s="118"/>
      <c r="AJ145" s="118"/>
      <c r="AK145" s="118"/>
      <c r="AL145" s="118"/>
      <c r="AM145" s="119"/>
      <c r="AN145" s="119"/>
    </row>
    <row r="146" s="100" customFormat="1" ht="30" customHeight="1" spans="1:40">
      <c r="A146" s="124" t="s">
        <v>205</v>
      </c>
      <c r="B146" s="116" t="s">
        <v>103</v>
      </c>
      <c r="C146" s="112"/>
      <c r="D146" s="116"/>
      <c r="E146" s="118"/>
      <c r="F146" s="119"/>
      <c r="G146" s="119"/>
      <c r="H146" s="119"/>
      <c r="I146" s="118"/>
      <c r="J146" s="118"/>
      <c r="K146" s="118"/>
      <c r="L146" s="118"/>
      <c r="M146" s="118"/>
      <c r="N146" s="118"/>
      <c r="O146" s="118"/>
      <c r="P146" s="118"/>
      <c r="Q146" s="118"/>
      <c r="R146" s="118"/>
      <c r="S146" s="118"/>
      <c r="T146" s="118"/>
      <c r="U146" s="119"/>
      <c r="V146" s="119"/>
      <c r="W146" s="119"/>
      <c r="X146" s="119"/>
      <c r="Y146" s="119"/>
      <c r="Z146" s="118"/>
      <c r="AA146" s="118"/>
      <c r="AB146" s="118"/>
      <c r="AC146" s="118"/>
      <c r="AD146" s="118"/>
      <c r="AE146" s="118"/>
      <c r="AF146" s="118"/>
      <c r="AG146" s="118"/>
      <c r="AH146" s="118"/>
      <c r="AI146" s="118"/>
      <c r="AJ146" s="118"/>
      <c r="AK146" s="118"/>
      <c r="AL146" s="118"/>
      <c r="AM146" s="119"/>
      <c r="AN146" s="119"/>
    </row>
    <row r="147" s="100" customFormat="1" ht="30" customHeight="1" spans="1:40">
      <c r="A147" s="124" t="s">
        <v>205</v>
      </c>
      <c r="B147" s="116" t="s">
        <v>106</v>
      </c>
      <c r="C147" s="112"/>
      <c r="D147" s="116"/>
      <c r="E147" s="118"/>
      <c r="F147" s="119"/>
      <c r="G147" s="119"/>
      <c r="H147" s="119"/>
      <c r="I147" s="118"/>
      <c r="J147" s="118"/>
      <c r="K147" s="118"/>
      <c r="L147" s="118"/>
      <c r="M147" s="118"/>
      <c r="N147" s="118"/>
      <c r="O147" s="118"/>
      <c r="P147" s="118"/>
      <c r="Q147" s="118"/>
      <c r="R147" s="118"/>
      <c r="S147" s="118"/>
      <c r="T147" s="118"/>
      <c r="U147" s="119"/>
      <c r="V147" s="119"/>
      <c r="W147" s="119"/>
      <c r="X147" s="119"/>
      <c r="Y147" s="119"/>
      <c r="Z147" s="118"/>
      <c r="AA147" s="118"/>
      <c r="AB147" s="118"/>
      <c r="AC147" s="118"/>
      <c r="AD147" s="118"/>
      <c r="AE147" s="118"/>
      <c r="AF147" s="118"/>
      <c r="AG147" s="118"/>
      <c r="AH147" s="118"/>
      <c r="AI147" s="118"/>
      <c r="AJ147" s="118"/>
      <c r="AK147" s="118"/>
      <c r="AL147" s="118"/>
      <c r="AM147" s="119"/>
      <c r="AN147" s="119"/>
    </row>
    <row r="148" s="100" customFormat="1" ht="30" customHeight="1" spans="1:40">
      <c r="A148" s="124" t="s">
        <v>205</v>
      </c>
      <c r="B148" s="116" t="s">
        <v>108</v>
      </c>
      <c r="C148" s="112"/>
      <c r="D148" s="116"/>
      <c r="E148" s="118"/>
      <c r="F148" s="119"/>
      <c r="G148" s="119"/>
      <c r="H148" s="119"/>
      <c r="I148" s="118"/>
      <c r="J148" s="118"/>
      <c r="K148" s="118"/>
      <c r="L148" s="118"/>
      <c r="M148" s="118"/>
      <c r="N148" s="118"/>
      <c r="O148" s="118"/>
      <c r="P148" s="118"/>
      <c r="Q148" s="118"/>
      <c r="R148" s="118"/>
      <c r="S148" s="118"/>
      <c r="T148" s="118"/>
      <c r="U148" s="119"/>
      <c r="V148" s="119"/>
      <c r="W148" s="119"/>
      <c r="X148" s="119"/>
      <c r="Y148" s="119"/>
      <c r="Z148" s="118"/>
      <c r="AA148" s="118"/>
      <c r="AB148" s="118"/>
      <c r="AC148" s="118"/>
      <c r="AD148" s="118"/>
      <c r="AE148" s="118"/>
      <c r="AF148" s="118"/>
      <c r="AG148" s="118"/>
      <c r="AH148" s="118"/>
      <c r="AI148" s="118"/>
      <c r="AJ148" s="118"/>
      <c r="AK148" s="118"/>
      <c r="AL148" s="118"/>
      <c r="AM148" s="119"/>
      <c r="AN148" s="119"/>
    </row>
    <row r="149" s="100" customFormat="1" ht="30" customHeight="1" spans="1:40">
      <c r="A149" s="124" t="s">
        <v>205</v>
      </c>
      <c r="B149" s="116" t="s">
        <v>110</v>
      </c>
      <c r="C149" s="112"/>
      <c r="D149" s="116"/>
      <c r="E149" s="118"/>
      <c r="F149" s="119"/>
      <c r="G149" s="119"/>
      <c r="H149" s="119"/>
      <c r="I149" s="118"/>
      <c r="J149" s="118"/>
      <c r="K149" s="118"/>
      <c r="L149" s="118"/>
      <c r="M149" s="118"/>
      <c r="N149" s="118"/>
      <c r="O149" s="118"/>
      <c r="P149" s="118"/>
      <c r="Q149" s="118"/>
      <c r="R149" s="118"/>
      <c r="S149" s="118"/>
      <c r="T149" s="118"/>
      <c r="U149" s="119"/>
      <c r="V149" s="119"/>
      <c r="W149" s="119"/>
      <c r="X149" s="119"/>
      <c r="Y149" s="119"/>
      <c r="Z149" s="118"/>
      <c r="AA149" s="118"/>
      <c r="AB149" s="118"/>
      <c r="AC149" s="118"/>
      <c r="AD149" s="118"/>
      <c r="AE149" s="118"/>
      <c r="AF149" s="118"/>
      <c r="AG149" s="118"/>
      <c r="AH149" s="118"/>
      <c r="AI149" s="118"/>
      <c r="AJ149" s="118"/>
      <c r="AK149" s="118"/>
      <c r="AL149" s="118"/>
      <c r="AM149" s="119"/>
      <c r="AN149" s="119"/>
    </row>
    <row r="150" s="100" customFormat="1" ht="30" customHeight="1" spans="1:40">
      <c r="A150" s="124" t="s">
        <v>205</v>
      </c>
      <c r="B150" s="116" t="s">
        <v>112</v>
      </c>
      <c r="C150" s="112"/>
      <c r="D150" s="116"/>
      <c r="E150" s="118"/>
      <c r="F150" s="119"/>
      <c r="G150" s="119"/>
      <c r="H150" s="119"/>
      <c r="I150" s="118"/>
      <c r="J150" s="118"/>
      <c r="K150" s="118"/>
      <c r="L150" s="118"/>
      <c r="M150" s="118"/>
      <c r="N150" s="118"/>
      <c r="O150" s="118"/>
      <c r="P150" s="118"/>
      <c r="Q150" s="118"/>
      <c r="R150" s="118"/>
      <c r="S150" s="118"/>
      <c r="T150" s="118"/>
      <c r="U150" s="119"/>
      <c r="V150" s="119"/>
      <c r="W150" s="119"/>
      <c r="X150" s="119"/>
      <c r="Y150" s="119"/>
      <c r="Z150" s="118"/>
      <c r="AA150" s="118"/>
      <c r="AB150" s="118"/>
      <c r="AC150" s="118"/>
      <c r="AD150" s="118"/>
      <c r="AE150" s="118"/>
      <c r="AF150" s="118"/>
      <c r="AG150" s="118"/>
      <c r="AH150" s="118"/>
      <c r="AI150" s="118"/>
      <c r="AJ150" s="118"/>
      <c r="AK150" s="118"/>
      <c r="AL150" s="118"/>
      <c r="AM150" s="119"/>
      <c r="AN150" s="119"/>
    </row>
    <row r="151" s="100" customFormat="1" ht="30" customHeight="1" spans="1:40">
      <c r="A151" s="124" t="s">
        <v>205</v>
      </c>
      <c r="B151" s="116" t="s">
        <v>114</v>
      </c>
      <c r="C151" s="112"/>
      <c r="D151" s="116"/>
      <c r="E151" s="118"/>
      <c r="F151" s="119"/>
      <c r="G151" s="119"/>
      <c r="H151" s="119"/>
      <c r="I151" s="118"/>
      <c r="J151" s="118"/>
      <c r="K151" s="118"/>
      <c r="L151" s="118"/>
      <c r="M151" s="118"/>
      <c r="N151" s="118"/>
      <c r="O151" s="118"/>
      <c r="P151" s="118"/>
      <c r="Q151" s="118"/>
      <c r="R151" s="118"/>
      <c r="S151" s="118"/>
      <c r="T151" s="118"/>
      <c r="U151" s="119"/>
      <c r="V151" s="119"/>
      <c r="W151" s="119"/>
      <c r="X151" s="119"/>
      <c r="Y151" s="119"/>
      <c r="Z151" s="118"/>
      <c r="AA151" s="118"/>
      <c r="AB151" s="118"/>
      <c r="AC151" s="118"/>
      <c r="AD151" s="118"/>
      <c r="AE151" s="118"/>
      <c r="AF151" s="118"/>
      <c r="AG151" s="118"/>
      <c r="AH151" s="118"/>
      <c r="AI151" s="118"/>
      <c r="AJ151" s="118"/>
      <c r="AK151" s="118"/>
      <c r="AL151" s="118"/>
      <c r="AM151" s="119"/>
      <c r="AN151" s="119"/>
    </row>
    <row r="152" s="100" customFormat="1" ht="30" customHeight="1" spans="1:40">
      <c r="A152" s="112" t="s">
        <v>204</v>
      </c>
      <c r="B152" s="116" t="s">
        <v>116</v>
      </c>
      <c r="C152" s="112"/>
      <c r="D152" s="116"/>
      <c r="E152" s="118"/>
      <c r="F152" s="119"/>
      <c r="G152" s="119"/>
      <c r="H152" s="119"/>
      <c r="I152" s="118"/>
      <c r="J152" s="118"/>
      <c r="K152" s="118"/>
      <c r="L152" s="118"/>
      <c r="M152" s="118"/>
      <c r="N152" s="118"/>
      <c r="O152" s="118"/>
      <c r="P152" s="118"/>
      <c r="Q152" s="118"/>
      <c r="R152" s="118"/>
      <c r="S152" s="118"/>
      <c r="T152" s="118"/>
      <c r="U152" s="119"/>
      <c r="V152" s="119"/>
      <c r="W152" s="119"/>
      <c r="X152" s="119"/>
      <c r="Y152" s="119"/>
      <c r="Z152" s="118"/>
      <c r="AA152" s="118"/>
      <c r="AB152" s="118"/>
      <c r="AC152" s="118"/>
      <c r="AD152" s="118"/>
      <c r="AE152" s="118"/>
      <c r="AF152" s="118"/>
      <c r="AG152" s="118"/>
      <c r="AH152" s="118"/>
      <c r="AI152" s="118"/>
      <c r="AJ152" s="118"/>
      <c r="AK152" s="118"/>
      <c r="AL152" s="118"/>
      <c r="AM152" s="119"/>
      <c r="AN152" s="119"/>
    </row>
    <row r="153" s="100" customFormat="1" ht="30" customHeight="1" spans="1:40">
      <c r="A153" s="124" t="s">
        <v>205</v>
      </c>
      <c r="B153" s="116" t="s">
        <v>119</v>
      </c>
      <c r="C153" s="112"/>
      <c r="D153" s="116"/>
      <c r="E153" s="118"/>
      <c r="F153" s="119"/>
      <c r="G153" s="119"/>
      <c r="H153" s="119"/>
      <c r="I153" s="118"/>
      <c r="J153" s="118"/>
      <c r="K153" s="118"/>
      <c r="L153" s="118"/>
      <c r="M153" s="118"/>
      <c r="N153" s="118"/>
      <c r="O153" s="118"/>
      <c r="P153" s="118"/>
      <c r="Q153" s="118"/>
      <c r="R153" s="118"/>
      <c r="S153" s="118"/>
      <c r="T153" s="118"/>
      <c r="U153" s="119"/>
      <c r="V153" s="119"/>
      <c r="W153" s="119"/>
      <c r="X153" s="119"/>
      <c r="Y153" s="119"/>
      <c r="Z153" s="118"/>
      <c r="AA153" s="118"/>
      <c r="AB153" s="118"/>
      <c r="AC153" s="118"/>
      <c r="AD153" s="118"/>
      <c r="AE153" s="118"/>
      <c r="AF153" s="118"/>
      <c r="AG153" s="118"/>
      <c r="AH153" s="118"/>
      <c r="AI153" s="118"/>
      <c r="AJ153" s="118"/>
      <c r="AK153" s="118"/>
      <c r="AL153" s="118"/>
      <c r="AM153" s="119"/>
      <c r="AN153" s="119"/>
    </row>
    <row r="154" s="100" customFormat="1" ht="30" customHeight="1" spans="1:40">
      <c r="A154" s="124" t="s">
        <v>205</v>
      </c>
      <c r="B154" s="116" t="s">
        <v>121</v>
      </c>
      <c r="C154" s="112"/>
      <c r="D154" s="116"/>
      <c r="E154" s="118"/>
      <c r="F154" s="119"/>
      <c r="G154" s="119"/>
      <c r="H154" s="119"/>
      <c r="I154" s="118"/>
      <c r="J154" s="118"/>
      <c r="K154" s="118"/>
      <c r="L154" s="118"/>
      <c r="M154" s="118"/>
      <c r="N154" s="118"/>
      <c r="O154" s="118"/>
      <c r="P154" s="118"/>
      <c r="Q154" s="118"/>
      <c r="R154" s="118"/>
      <c r="S154" s="118"/>
      <c r="T154" s="118"/>
      <c r="U154" s="119"/>
      <c r="V154" s="119"/>
      <c r="W154" s="119"/>
      <c r="X154" s="119"/>
      <c r="Y154" s="119"/>
      <c r="Z154" s="118"/>
      <c r="AA154" s="118"/>
      <c r="AB154" s="118"/>
      <c r="AC154" s="118"/>
      <c r="AD154" s="118"/>
      <c r="AE154" s="118"/>
      <c r="AF154" s="118"/>
      <c r="AG154" s="118"/>
      <c r="AH154" s="118"/>
      <c r="AI154" s="118"/>
      <c r="AJ154" s="118"/>
      <c r="AK154" s="118"/>
      <c r="AL154" s="118"/>
      <c r="AM154" s="119"/>
      <c r="AN154" s="119"/>
    </row>
    <row r="155" s="100" customFormat="1" ht="30" customHeight="1" spans="1:40">
      <c r="A155" s="124" t="s">
        <v>205</v>
      </c>
      <c r="B155" s="116" t="s">
        <v>123</v>
      </c>
      <c r="C155" s="112"/>
      <c r="D155" s="116"/>
      <c r="E155" s="118"/>
      <c r="F155" s="119"/>
      <c r="G155" s="119"/>
      <c r="H155" s="119"/>
      <c r="I155" s="118"/>
      <c r="J155" s="118"/>
      <c r="K155" s="118"/>
      <c r="L155" s="118"/>
      <c r="M155" s="118"/>
      <c r="N155" s="118"/>
      <c r="O155" s="118"/>
      <c r="P155" s="118"/>
      <c r="Q155" s="118"/>
      <c r="R155" s="118"/>
      <c r="S155" s="118"/>
      <c r="T155" s="118"/>
      <c r="U155" s="119"/>
      <c r="V155" s="119"/>
      <c r="W155" s="119"/>
      <c r="X155" s="119"/>
      <c r="Y155" s="119"/>
      <c r="Z155" s="118"/>
      <c r="AA155" s="118"/>
      <c r="AB155" s="118"/>
      <c r="AC155" s="118"/>
      <c r="AD155" s="118"/>
      <c r="AE155" s="118"/>
      <c r="AF155" s="118"/>
      <c r="AG155" s="118"/>
      <c r="AH155" s="118"/>
      <c r="AI155" s="118"/>
      <c r="AJ155" s="118"/>
      <c r="AK155" s="118"/>
      <c r="AL155" s="118"/>
      <c r="AM155" s="119"/>
      <c r="AN155" s="119"/>
    </row>
    <row r="156" s="100" customFormat="1" ht="30" customHeight="1" spans="1:40">
      <c r="A156" s="124" t="s">
        <v>205</v>
      </c>
      <c r="B156" s="116" t="s">
        <v>125</v>
      </c>
      <c r="C156" s="112"/>
      <c r="D156" s="116"/>
      <c r="E156" s="118"/>
      <c r="F156" s="119"/>
      <c r="G156" s="119"/>
      <c r="H156" s="119"/>
      <c r="I156" s="118"/>
      <c r="J156" s="118"/>
      <c r="K156" s="118"/>
      <c r="L156" s="118"/>
      <c r="M156" s="118"/>
      <c r="N156" s="118"/>
      <c r="O156" s="118"/>
      <c r="P156" s="118"/>
      <c r="Q156" s="118"/>
      <c r="R156" s="118"/>
      <c r="S156" s="118"/>
      <c r="T156" s="118"/>
      <c r="U156" s="119"/>
      <c r="V156" s="119"/>
      <c r="W156" s="119"/>
      <c r="X156" s="119"/>
      <c r="Y156" s="119"/>
      <c r="Z156" s="118"/>
      <c r="AA156" s="118"/>
      <c r="AB156" s="118"/>
      <c r="AC156" s="118"/>
      <c r="AD156" s="118"/>
      <c r="AE156" s="118"/>
      <c r="AF156" s="118"/>
      <c r="AG156" s="118"/>
      <c r="AH156" s="118"/>
      <c r="AI156" s="118"/>
      <c r="AJ156" s="118"/>
      <c r="AK156" s="118"/>
      <c r="AL156" s="118"/>
      <c r="AM156" s="119"/>
      <c r="AN156" s="119"/>
    </row>
    <row r="157" s="100" customFormat="1" ht="30" customHeight="1" spans="1:40">
      <c r="A157" s="124" t="s">
        <v>205</v>
      </c>
      <c r="B157" s="116" t="s">
        <v>127</v>
      </c>
      <c r="C157" s="112"/>
      <c r="D157" s="116"/>
      <c r="E157" s="118"/>
      <c r="F157" s="119"/>
      <c r="G157" s="119"/>
      <c r="H157" s="119"/>
      <c r="I157" s="118"/>
      <c r="J157" s="118"/>
      <c r="K157" s="118"/>
      <c r="L157" s="118"/>
      <c r="M157" s="118"/>
      <c r="N157" s="118"/>
      <c r="O157" s="118"/>
      <c r="P157" s="118"/>
      <c r="Q157" s="118"/>
      <c r="R157" s="118"/>
      <c r="S157" s="118"/>
      <c r="T157" s="118"/>
      <c r="U157" s="119"/>
      <c r="V157" s="119"/>
      <c r="W157" s="119"/>
      <c r="X157" s="119"/>
      <c r="Y157" s="119"/>
      <c r="Z157" s="118"/>
      <c r="AA157" s="118"/>
      <c r="AB157" s="118"/>
      <c r="AC157" s="118"/>
      <c r="AD157" s="118"/>
      <c r="AE157" s="118"/>
      <c r="AF157" s="118"/>
      <c r="AG157" s="118"/>
      <c r="AH157" s="118"/>
      <c r="AI157" s="118"/>
      <c r="AJ157" s="118"/>
      <c r="AK157" s="118"/>
      <c r="AL157" s="118"/>
      <c r="AM157" s="119"/>
      <c r="AN157" s="119"/>
    </row>
    <row r="158" s="100" customFormat="1" ht="30" customHeight="1" spans="1:40">
      <c r="A158" s="112" t="s">
        <v>203</v>
      </c>
      <c r="B158" s="116" t="s">
        <v>130</v>
      </c>
      <c r="C158" s="112"/>
      <c r="D158" s="116"/>
      <c r="E158" s="118"/>
      <c r="F158" s="119"/>
      <c r="G158" s="119"/>
      <c r="H158" s="119"/>
      <c r="I158" s="118"/>
      <c r="J158" s="118"/>
      <c r="K158" s="118"/>
      <c r="L158" s="118"/>
      <c r="M158" s="118"/>
      <c r="N158" s="118"/>
      <c r="O158" s="118"/>
      <c r="P158" s="118"/>
      <c r="Q158" s="118"/>
      <c r="R158" s="118"/>
      <c r="S158" s="118"/>
      <c r="T158" s="118"/>
      <c r="U158" s="119"/>
      <c r="V158" s="119"/>
      <c r="W158" s="119"/>
      <c r="X158" s="119"/>
      <c r="Y158" s="119"/>
      <c r="Z158" s="118"/>
      <c r="AA158" s="118"/>
      <c r="AB158" s="118"/>
      <c r="AC158" s="118"/>
      <c r="AD158" s="118"/>
      <c r="AE158" s="118"/>
      <c r="AF158" s="118"/>
      <c r="AG158" s="118"/>
      <c r="AH158" s="118"/>
      <c r="AI158" s="118"/>
      <c r="AJ158" s="118"/>
      <c r="AK158" s="118"/>
      <c r="AL158" s="118"/>
      <c r="AM158" s="119"/>
      <c r="AN158" s="119"/>
    </row>
    <row r="159" s="100" customFormat="1" ht="30" customHeight="1" spans="1:40">
      <c r="A159" s="112" t="s">
        <v>204</v>
      </c>
      <c r="B159" s="116" t="s">
        <v>132</v>
      </c>
      <c r="C159" s="112"/>
      <c r="D159" s="116"/>
      <c r="E159" s="118"/>
      <c r="F159" s="119"/>
      <c r="G159" s="119"/>
      <c r="H159" s="119"/>
      <c r="I159" s="118"/>
      <c r="J159" s="118"/>
      <c r="K159" s="118"/>
      <c r="L159" s="118"/>
      <c r="M159" s="118"/>
      <c r="N159" s="118"/>
      <c r="O159" s="118"/>
      <c r="P159" s="118"/>
      <c r="Q159" s="118"/>
      <c r="R159" s="118"/>
      <c r="S159" s="118"/>
      <c r="T159" s="118"/>
      <c r="U159" s="119"/>
      <c r="V159" s="119"/>
      <c r="W159" s="119"/>
      <c r="X159" s="119"/>
      <c r="Y159" s="119"/>
      <c r="Z159" s="118"/>
      <c r="AA159" s="118"/>
      <c r="AB159" s="118"/>
      <c r="AC159" s="118"/>
      <c r="AD159" s="118"/>
      <c r="AE159" s="118"/>
      <c r="AF159" s="118"/>
      <c r="AG159" s="118"/>
      <c r="AH159" s="118"/>
      <c r="AI159" s="118"/>
      <c r="AJ159" s="118"/>
      <c r="AK159" s="118"/>
      <c r="AL159" s="118"/>
      <c r="AM159" s="119"/>
      <c r="AN159" s="119"/>
    </row>
    <row r="160" s="100" customFormat="1" ht="30" customHeight="1" spans="1:40">
      <c r="A160" s="124" t="s">
        <v>205</v>
      </c>
      <c r="B160" s="116" t="s">
        <v>134</v>
      </c>
      <c r="C160" s="112"/>
      <c r="D160" s="116"/>
      <c r="E160" s="118"/>
      <c r="F160" s="119"/>
      <c r="G160" s="119"/>
      <c r="H160" s="119"/>
      <c r="I160" s="118"/>
      <c r="J160" s="118"/>
      <c r="K160" s="118"/>
      <c r="L160" s="118"/>
      <c r="M160" s="118"/>
      <c r="N160" s="118"/>
      <c r="O160" s="118"/>
      <c r="P160" s="118"/>
      <c r="Q160" s="118"/>
      <c r="R160" s="118"/>
      <c r="S160" s="118"/>
      <c r="T160" s="118"/>
      <c r="U160" s="119"/>
      <c r="V160" s="119"/>
      <c r="W160" s="119"/>
      <c r="X160" s="119"/>
      <c r="Y160" s="119"/>
      <c r="Z160" s="118"/>
      <c r="AA160" s="118"/>
      <c r="AB160" s="118"/>
      <c r="AC160" s="118"/>
      <c r="AD160" s="118"/>
      <c r="AE160" s="118"/>
      <c r="AF160" s="118"/>
      <c r="AG160" s="118"/>
      <c r="AH160" s="118"/>
      <c r="AI160" s="118"/>
      <c r="AJ160" s="118"/>
      <c r="AK160" s="118"/>
      <c r="AL160" s="118"/>
      <c r="AM160" s="119"/>
      <c r="AN160" s="119"/>
    </row>
    <row r="161" s="100" customFormat="1" ht="30" customHeight="1" spans="1:40">
      <c r="A161" s="124" t="s">
        <v>205</v>
      </c>
      <c r="B161" s="116" t="s">
        <v>136</v>
      </c>
      <c r="C161" s="112"/>
      <c r="D161" s="116"/>
      <c r="E161" s="118"/>
      <c r="F161" s="119"/>
      <c r="G161" s="119"/>
      <c r="H161" s="119"/>
      <c r="I161" s="118"/>
      <c r="J161" s="118"/>
      <c r="K161" s="118"/>
      <c r="L161" s="118"/>
      <c r="M161" s="118"/>
      <c r="N161" s="118"/>
      <c r="O161" s="118"/>
      <c r="P161" s="118"/>
      <c r="Q161" s="118"/>
      <c r="R161" s="118"/>
      <c r="S161" s="118"/>
      <c r="T161" s="118"/>
      <c r="U161" s="119"/>
      <c r="V161" s="119"/>
      <c r="W161" s="119"/>
      <c r="X161" s="119"/>
      <c r="Y161" s="119"/>
      <c r="Z161" s="118"/>
      <c r="AA161" s="118"/>
      <c r="AB161" s="118"/>
      <c r="AC161" s="118"/>
      <c r="AD161" s="118"/>
      <c r="AE161" s="118"/>
      <c r="AF161" s="118"/>
      <c r="AG161" s="118"/>
      <c r="AH161" s="118"/>
      <c r="AI161" s="118"/>
      <c r="AJ161" s="118"/>
      <c r="AK161" s="118"/>
      <c r="AL161" s="118"/>
      <c r="AM161" s="119"/>
      <c r="AN161" s="119"/>
    </row>
    <row r="162" s="100" customFormat="1" ht="30" customHeight="1" spans="1:40">
      <c r="A162" s="112" t="s">
        <v>204</v>
      </c>
      <c r="B162" s="116" t="s">
        <v>138</v>
      </c>
      <c r="C162" s="112"/>
      <c r="D162" s="116"/>
      <c r="E162" s="118"/>
      <c r="F162" s="119"/>
      <c r="G162" s="119"/>
      <c r="H162" s="119"/>
      <c r="I162" s="118"/>
      <c r="J162" s="118"/>
      <c r="K162" s="118"/>
      <c r="L162" s="118"/>
      <c r="M162" s="118"/>
      <c r="N162" s="118"/>
      <c r="O162" s="118"/>
      <c r="P162" s="118"/>
      <c r="Q162" s="118"/>
      <c r="R162" s="118"/>
      <c r="S162" s="118"/>
      <c r="T162" s="118"/>
      <c r="U162" s="119"/>
      <c r="V162" s="119"/>
      <c r="W162" s="119"/>
      <c r="X162" s="119"/>
      <c r="Y162" s="119"/>
      <c r="Z162" s="118"/>
      <c r="AA162" s="118"/>
      <c r="AB162" s="118"/>
      <c r="AC162" s="118"/>
      <c r="AD162" s="118"/>
      <c r="AE162" s="118"/>
      <c r="AF162" s="118"/>
      <c r="AG162" s="118"/>
      <c r="AH162" s="118"/>
      <c r="AI162" s="118"/>
      <c r="AJ162" s="118"/>
      <c r="AK162" s="118"/>
      <c r="AL162" s="118"/>
      <c r="AM162" s="119"/>
      <c r="AN162" s="119"/>
    </row>
    <row r="163" s="100" customFormat="1" ht="30" customHeight="1" spans="1:40">
      <c r="A163" s="124" t="s">
        <v>205</v>
      </c>
      <c r="B163" s="116" t="s">
        <v>140</v>
      </c>
      <c r="C163" s="112"/>
      <c r="D163" s="116"/>
      <c r="E163" s="118"/>
      <c r="F163" s="119"/>
      <c r="G163" s="119"/>
      <c r="H163" s="119"/>
      <c r="I163" s="118"/>
      <c r="J163" s="118"/>
      <c r="K163" s="118"/>
      <c r="L163" s="118"/>
      <c r="M163" s="118"/>
      <c r="N163" s="118"/>
      <c r="O163" s="118"/>
      <c r="P163" s="118"/>
      <c r="Q163" s="118"/>
      <c r="R163" s="118"/>
      <c r="S163" s="118"/>
      <c r="T163" s="118"/>
      <c r="U163" s="119"/>
      <c r="V163" s="119"/>
      <c r="W163" s="119"/>
      <c r="X163" s="119"/>
      <c r="Y163" s="119"/>
      <c r="Z163" s="118"/>
      <c r="AA163" s="118"/>
      <c r="AB163" s="118"/>
      <c r="AC163" s="118"/>
      <c r="AD163" s="118"/>
      <c r="AE163" s="118"/>
      <c r="AF163" s="118"/>
      <c r="AG163" s="118"/>
      <c r="AH163" s="118"/>
      <c r="AI163" s="118"/>
      <c r="AJ163" s="118"/>
      <c r="AK163" s="118"/>
      <c r="AL163" s="118"/>
      <c r="AM163" s="119"/>
      <c r="AN163" s="119"/>
    </row>
    <row r="164" s="100" customFormat="1" ht="30" customHeight="1" spans="1:40">
      <c r="A164" s="124" t="s">
        <v>205</v>
      </c>
      <c r="B164" s="116" t="s">
        <v>551</v>
      </c>
      <c r="C164" s="112"/>
      <c r="D164" s="116"/>
      <c r="E164" s="118"/>
      <c r="F164" s="119"/>
      <c r="G164" s="119"/>
      <c r="H164" s="119"/>
      <c r="I164" s="118"/>
      <c r="J164" s="118"/>
      <c r="K164" s="118"/>
      <c r="L164" s="118"/>
      <c r="M164" s="118"/>
      <c r="N164" s="118"/>
      <c r="O164" s="118"/>
      <c r="P164" s="118"/>
      <c r="Q164" s="118"/>
      <c r="R164" s="118"/>
      <c r="S164" s="118"/>
      <c r="T164" s="118"/>
      <c r="U164" s="119"/>
      <c r="V164" s="119"/>
      <c r="W164" s="119"/>
      <c r="X164" s="119"/>
      <c r="Y164" s="119"/>
      <c r="Z164" s="118"/>
      <c r="AA164" s="118"/>
      <c r="AB164" s="118"/>
      <c r="AC164" s="118"/>
      <c r="AD164" s="118"/>
      <c r="AE164" s="118"/>
      <c r="AF164" s="118"/>
      <c r="AG164" s="118"/>
      <c r="AH164" s="118"/>
      <c r="AI164" s="118"/>
      <c r="AJ164" s="118"/>
      <c r="AK164" s="118"/>
      <c r="AL164" s="118"/>
      <c r="AM164" s="119"/>
      <c r="AN164" s="119"/>
    </row>
    <row r="165" s="100" customFormat="1" ht="30" customHeight="1" spans="1:40">
      <c r="A165" s="124" t="s">
        <v>205</v>
      </c>
      <c r="B165" s="116" t="s">
        <v>144</v>
      </c>
      <c r="C165" s="112"/>
      <c r="D165" s="116"/>
      <c r="E165" s="118"/>
      <c r="F165" s="119"/>
      <c r="G165" s="119"/>
      <c r="H165" s="119"/>
      <c r="I165" s="118"/>
      <c r="J165" s="118"/>
      <c r="K165" s="118"/>
      <c r="L165" s="118"/>
      <c r="M165" s="118"/>
      <c r="N165" s="118"/>
      <c r="O165" s="118"/>
      <c r="P165" s="118"/>
      <c r="Q165" s="118"/>
      <c r="R165" s="118"/>
      <c r="S165" s="118"/>
      <c r="T165" s="118"/>
      <c r="U165" s="119"/>
      <c r="V165" s="119"/>
      <c r="W165" s="119"/>
      <c r="X165" s="119"/>
      <c r="Y165" s="119"/>
      <c r="Z165" s="118"/>
      <c r="AA165" s="118"/>
      <c r="AB165" s="118"/>
      <c r="AC165" s="118"/>
      <c r="AD165" s="118"/>
      <c r="AE165" s="118"/>
      <c r="AF165" s="118"/>
      <c r="AG165" s="118"/>
      <c r="AH165" s="118"/>
      <c r="AI165" s="118"/>
      <c r="AJ165" s="118"/>
      <c r="AK165" s="118"/>
      <c r="AL165" s="118"/>
      <c r="AM165" s="119"/>
      <c r="AN165" s="119"/>
    </row>
    <row r="166" s="100" customFormat="1" ht="30" customHeight="1" spans="1:40">
      <c r="A166" s="124" t="s">
        <v>205</v>
      </c>
      <c r="B166" s="116" t="s">
        <v>146</v>
      </c>
      <c r="C166" s="112"/>
      <c r="D166" s="116"/>
      <c r="E166" s="118"/>
      <c r="F166" s="119"/>
      <c r="G166" s="119"/>
      <c r="H166" s="119"/>
      <c r="I166" s="118"/>
      <c r="J166" s="118"/>
      <c r="K166" s="118"/>
      <c r="L166" s="118"/>
      <c r="M166" s="118"/>
      <c r="N166" s="118"/>
      <c r="O166" s="118"/>
      <c r="P166" s="118"/>
      <c r="Q166" s="118"/>
      <c r="R166" s="118"/>
      <c r="S166" s="118"/>
      <c r="T166" s="118"/>
      <c r="U166" s="119"/>
      <c r="V166" s="119"/>
      <c r="W166" s="119"/>
      <c r="X166" s="119"/>
      <c r="Y166" s="119"/>
      <c r="Z166" s="118"/>
      <c r="AA166" s="118"/>
      <c r="AB166" s="118"/>
      <c r="AC166" s="118"/>
      <c r="AD166" s="118"/>
      <c r="AE166" s="118"/>
      <c r="AF166" s="118"/>
      <c r="AG166" s="118"/>
      <c r="AH166" s="118"/>
      <c r="AI166" s="118"/>
      <c r="AJ166" s="118"/>
      <c r="AK166" s="118"/>
      <c r="AL166" s="118"/>
      <c r="AM166" s="119"/>
      <c r="AN166" s="119"/>
    </row>
    <row r="167" s="99" customFormat="1" ht="30" customHeight="1" spans="1:40">
      <c r="A167" s="112" t="s">
        <v>203</v>
      </c>
      <c r="B167" s="116" t="s">
        <v>149</v>
      </c>
      <c r="C167" s="112"/>
      <c r="D167" s="116"/>
      <c r="E167" s="110"/>
      <c r="F167" s="111"/>
      <c r="G167" s="111"/>
      <c r="H167" s="111"/>
      <c r="I167" s="110"/>
      <c r="J167" s="110"/>
      <c r="K167" s="110"/>
      <c r="L167" s="110"/>
      <c r="M167" s="110"/>
      <c r="N167" s="110"/>
      <c r="O167" s="110"/>
      <c r="P167" s="110"/>
      <c r="Q167" s="110"/>
      <c r="R167" s="110"/>
      <c r="S167" s="110"/>
      <c r="T167" s="110"/>
      <c r="U167" s="111"/>
      <c r="V167" s="111"/>
      <c r="W167" s="111"/>
      <c r="X167" s="111"/>
      <c r="Y167" s="111"/>
      <c r="Z167" s="110"/>
      <c r="AA167" s="110"/>
      <c r="AB167" s="110"/>
      <c r="AC167" s="110"/>
      <c r="AD167" s="110"/>
      <c r="AE167" s="110"/>
      <c r="AF167" s="110"/>
      <c r="AG167" s="110"/>
      <c r="AH167" s="110"/>
      <c r="AI167" s="110"/>
      <c r="AJ167" s="110"/>
      <c r="AK167" s="110"/>
      <c r="AL167" s="110"/>
      <c r="AM167" s="111"/>
      <c r="AN167" s="111"/>
    </row>
    <row r="168" s="99" customFormat="1" ht="30" customHeight="1" spans="1:40">
      <c r="A168" s="112" t="s">
        <v>204</v>
      </c>
      <c r="B168" s="116" t="s">
        <v>149</v>
      </c>
      <c r="C168" s="112"/>
      <c r="D168" s="116"/>
      <c r="E168" s="110"/>
      <c r="F168" s="111"/>
      <c r="G168" s="111"/>
      <c r="H168" s="111"/>
      <c r="I168" s="110"/>
      <c r="J168" s="110"/>
      <c r="K168" s="110"/>
      <c r="L168" s="110"/>
      <c r="M168" s="110"/>
      <c r="N168" s="110"/>
      <c r="O168" s="110"/>
      <c r="P168" s="110"/>
      <c r="Q168" s="110"/>
      <c r="R168" s="110"/>
      <c r="S168" s="110"/>
      <c r="T168" s="110"/>
      <c r="U168" s="111"/>
      <c r="V168" s="111"/>
      <c r="W168" s="111"/>
      <c r="X168" s="111"/>
      <c r="Y168" s="111"/>
      <c r="Z168" s="110"/>
      <c r="AA168" s="110"/>
      <c r="AB168" s="110"/>
      <c r="AC168" s="110"/>
      <c r="AD168" s="110"/>
      <c r="AE168" s="110"/>
      <c r="AF168" s="110"/>
      <c r="AG168" s="110"/>
      <c r="AH168" s="110"/>
      <c r="AI168" s="110"/>
      <c r="AJ168" s="110"/>
      <c r="AK168" s="110"/>
      <c r="AL168" s="110"/>
      <c r="AM168" s="111"/>
      <c r="AN168" s="111"/>
    </row>
    <row r="169" s="99" customFormat="1" ht="30" customHeight="1" spans="1:40">
      <c r="A169" s="112" t="s">
        <v>205</v>
      </c>
      <c r="B169" s="116" t="s">
        <v>149</v>
      </c>
      <c r="C169" s="112"/>
      <c r="D169" s="116"/>
      <c r="E169" s="110"/>
      <c r="F169" s="111"/>
      <c r="G169" s="111"/>
      <c r="H169" s="111"/>
      <c r="I169" s="110"/>
      <c r="J169" s="110"/>
      <c r="K169" s="110"/>
      <c r="L169" s="110"/>
      <c r="M169" s="110"/>
      <c r="N169" s="110"/>
      <c r="O169" s="110"/>
      <c r="P169" s="110"/>
      <c r="Q169" s="110"/>
      <c r="R169" s="110"/>
      <c r="S169" s="110"/>
      <c r="T169" s="110"/>
      <c r="U169" s="111"/>
      <c r="V169" s="111"/>
      <c r="W169" s="111"/>
      <c r="X169" s="111"/>
      <c r="Y169" s="111"/>
      <c r="Z169" s="110"/>
      <c r="AA169" s="110"/>
      <c r="AB169" s="110"/>
      <c r="AC169" s="110"/>
      <c r="AD169" s="110"/>
      <c r="AE169" s="110"/>
      <c r="AF169" s="110"/>
      <c r="AG169" s="110"/>
      <c r="AH169" s="110"/>
      <c r="AI169" s="110"/>
      <c r="AJ169" s="110"/>
      <c r="AK169" s="110"/>
      <c r="AL169" s="110"/>
      <c r="AM169" s="111"/>
      <c r="AN169" s="111"/>
    </row>
    <row r="170" s="99" customFormat="1" ht="56" customHeight="1" spans="1:40">
      <c r="A170" s="112" t="s">
        <v>203</v>
      </c>
      <c r="B170" s="116" t="s">
        <v>115</v>
      </c>
      <c r="C170" s="112"/>
      <c r="D170" s="116"/>
      <c r="E170" s="110"/>
      <c r="F170" s="111"/>
      <c r="G170" s="111"/>
      <c r="H170" s="111"/>
      <c r="I170" s="110">
        <f>I171</f>
        <v>1</v>
      </c>
      <c r="J170" s="110"/>
      <c r="K170" s="110">
        <f t="shared" ref="J170:AL170" si="31">K171</f>
        <v>0</v>
      </c>
      <c r="L170" s="110">
        <f t="shared" si="31"/>
        <v>0</v>
      </c>
      <c r="M170" s="110">
        <f t="shared" si="31"/>
        <v>0</v>
      </c>
      <c r="N170" s="110">
        <f t="shared" si="31"/>
        <v>0</v>
      </c>
      <c r="O170" s="110">
        <f t="shared" si="31"/>
        <v>0</v>
      </c>
      <c r="P170" s="110">
        <f t="shared" si="31"/>
        <v>0</v>
      </c>
      <c r="Q170" s="110">
        <f t="shared" si="31"/>
        <v>0</v>
      </c>
      <c r="R170" s="110">
        <f t="shared" si="31"/>
        <v>1</v>
      </c>
      <c r="S170" s="110">
        <f t="shared" si="31"/>
        <v>2000</v>
      </c>
      <c r="T170" s="110">
        <f t="shared" si="31"/>
        <v>6200</v>
      </c>
      <c r="U170" s="110"/>
      <c r="V170" s="110"/>
      <c r="W170" s="110"/>
      <c r="X170" s="110"/>
      <c r="Y170" s="110"/>
      <c r="Z170" s="110">
        <f t="shared" si="31"/>
        <v>20</v>
      </c>
      <c r="AA170" s="110">
        <f t="shared" si="31"/>
        <v>19.8</v>
      </c>
      <c r="AB170" s="110">
        <f t="shared" si="31"/>
        <v>0</v>
      </c>
      <c r="AC170" s="110">
        <f t="shared" si="31"/>
        <v>0</v>
      </c>
      <c r="AD170" s="110">
        <f t="shared" si="31"/>
        <v>19.8</v>
      </c>
      <c r="AE170" s="110">
        <f t="shared" si="31"/>
        <v>0</v>
      </c>
      <c r="AF170" s="110">
        <f t="shared" si="31"/>
        <v>0</v>
      </c>
      <c r="AG170" s="110">
        <f t="shared" si="31"/>
        <v>0.2</v>
      </c>
      <c r="AH170" s="110">
        <f t="shared" si="31"/>
        <v>0</v>
      </c>
      <c r="AI170" s="110">
        <f t="shared" si="31"/>
        <v>0</v>
      </c>
      <c r="AJ170" s="110">
        <f t="shared" si="31"/>
        <v>0</v>
      </c>
      <c r="AK170" s="110">
        <f t="shared" si="31"/>
        <v>0</v>
      </c>
      <c r="AL170" s="110">
        <f t="shared" si="31"/>
        <v>0</v>
      </c>
      <c r="AM170" s="111"/>
      <c r="AN170" s="111"/>
    </row>
    <row r="171" s="99" customFormat="1" ht="50" customHeight="1" spans="1:40">
      <c r="A171" s="112" t="s">
        <v>204</v>
      </c>
      <c r="B171" s="116" t="s">
        <v>115</v>
      </c>
      <c r="C171" s="112"/>
      <c r="D171" s="116"/>
      <c r="E171" s="110"/>
      <c r="F171" s="111"/>
      <c r="G171" s="111"/>
      <c r="H171" s="111"/>
      <c r="I171" s="110">
        <f>I173</f>
        <v>1</v>
      </c>
      <c r="J171" s="110"/>
      <c r="K171" s="110">
        <f t="shared" ref="J171:AL171" si="32">K173</f>
        <v>0</v>
      </c>
      <c r="L171" s="110">
        <f t="shared" si="32"/>
        <v>0</v>
      </c>
      <c r="M171" s="110">
        <f t="shared" si="32"/>
        <v>0</v>
      </c>
      <c r="N171" s="110">
        <f t="shared" si="32"/>
        <v>0</v>
      </c>
      <c r="O171" s="110">
        <f t="shared" si="32"/>
        <v>0</v>
      </c>
      <c r="P171" s="110">
        <f t="shared" si="32"/>
        <v>0</v>
      </c>
      <c r="Q171" s="110">
        <f t="shared" si="32"/>
        <v>0</v>
      </c>
      <c r="R171" s="110">
        <f t="shared" si="32"/>
        <v>1</v>
      </c>
      <c r="S171" s="110">
        <f t="shared" si="32"/>
        <v>2000</v>
      </c>
      <c r="T171" s="110">
        <f t="shared" si="32"/>
        <v>6200</v>
      </c>
      <c r="U171" s="110"/>
      <c r="V171" s="110"/>
      <c r="W171" s="110"/>
      <c r="X171" s="110"/>
      <c r="Y171" s="110"/>
      <c r="Z171" s="110">
        <f t="shared" si="32"/>
        <v>20</v>
      </c>
      <c r="AA171" s="110">
        <f t="shared" si="32"/>
        <v>19.8</v>
      </c>
      <c r="AB171" s="110">
        <f t="shared" si="32"/>
        <v>0</v>
      </c>
      <c r="AC171" s="110">
        <f t="shared" si="32"/>
        <v>0</v>
      </c>
      <c r="AD171" s="110">
        <f t="shared" si="32"/>
        <v>19.8</v>
      </c>
      <c r="AE171" s="110">
        <f t="shared" si="32"/>
        <v>0</v>
      </c>
      <c r="AF171" s="110">
        <f t="shared" si="32"/>
        <v>0</v>
      </c>
      <c r="AG171" s="110">
        <f t="shared" si="32"/>
        <v>0.2</v>
      </c>
      <c r="AH171" s="110">
        <f t="shared" si="32"/>
        <v>0</v>
      </c>
      <c r="AI171" s="110">
        <f t="shared" si="32"/>
        <v>0</v>
      </c>
      <c r="AJ171" s="110">
        <f t="shared" si="32"/>
        <v>0</v>
      </c>
      <c r="AK171" s="110">
        <f t="shared" si="32"/>
        <v>0</v>
      </c>
      <c r="AL171" s="110">
        <f t="shared" si="32"/>
        <v>0</v>
      </c>
      <c r="AM171" s="111"/>
      <c r="AN171" s="111"/>
    </row>
    <row r="172" s="99" customFormat="1" ht="45" customHeight="1" spans="1:40">
      <c r="A172" s="112" t="s">
        <v>205</v>
      </c>
      <c r="B172" s="116" t="s">
        <v>155</v>
      </c>
      <c r="C172" s="112"/>
      <c r="D172" s="116"/>
      <c r="E172" s="110"/>
      <c r="F172" s="111"/>
      <c r="G172" s="111"/>
      <c r="H172" s="111"/>
      <c r="I172" s="110"/>
      <c r="J172" s="110"/>
      <c r="K172" s="110"/>
      <c r="L172" s="110"/>
      <c r="M172" s="110"/>
      <c r="N172" s="110"/>
      <c r="O172" s="110"/>
      <c r="P172" s="110"/>
      <c r="Q172" s="110"/>
      <c r="R172" s="110"/>
      <c r="S172" s="110"/>
      <c r="T172" s="110"/>
      <c r="U172" s="111"/>
      <c r="V172" s="111"/>
      <c r="W172" s="111"/>
      <c r="X172" s="111"/>
      <c r="Y172" s="111"/>
      <c r="Z172" s="110"/>
      <c r="AA172" s="110"/>
      <c r="AB172" s="110"/>
      <c r="AC172" s="110"/>
      <c r="AD172" s="110"/>
      <c r="AE172" s="110"/>
      <c r="AF172" s="110"/>
      <c r="AG172" s="110"/>
      <c r="AH172" s="110"/>
      <c r="AI172" s="110"/>
      <c r="AJ172" s="110"/>
      <c r="AK172" s="110"/>
      <c r="AL172" s="110"/>
      <c r="AM172" s="111"/>
      <c r="AN172" s="111"/>
    </row>
    <row r="173" s="99" customFormat="1" ht="64" customHeight="1" spans="1:40">
      <c r="A173" s="112" t="s">
        <v>205</v>
      </c>
      <c r="B173" s="116" t="s">
        <v>156</v>
      </c>
      <c r="C173" s="112"/>
      <c r="D173" s="116"/>
      <c r="E173" s="110"/>
      <c r="F173" s="111"/>
      <c r="G173" s="111"/>
      <c r="H173" s="111"/>
      <c r="I173" s="110">
        <f>I174</f>
        <v>1</v>
      </c>
      <c r="J173" s="110"/>
      <c r="K173" s="110">
        <f t="shared" ref="J173:AL173" si="33">K174</f>
        <v>0</v>
      </c>
      <c r="L173" s="110">
        <f t="shared" si="33"/>
        <v>0</v>
      </c>
      <c r="M173" s="110">
        <f t="shared" si="33"/>
        <v>0</v>
      </c>
      <c r="N173" s="110">
        <f t="shared" si="33"/>
        <v>0</v>
      </c>
      <c r="O173" s="110">
        <f t="shared" si="33"/>
        <v>0</v>
      </c>
      <c r="P173" s="110">
        <f t="shared" si="33"/>
        <v>0</v>
      </c>
      <c r="Q173" s="110">
        <f t="shared" si="33"/>
        <v>0</v>
      </c>
      <c r="R173" s="110">
        <f t="shared" si="33"/>
        <v>1</v>
      </c>
      <c r="S173" s="110">
        <f t="shared" si="33"/>
        <v>2000</v>
      </c>
      <c r="T173" s="110">
        <f t="shared" si="33"/>
        <v>6200</v>
      </c>
      <c r="U173" s="110"/>
      <c r="V173" s="110"/>
      <c r="W173" s="110"/>
      <c r="X173" s="110"/>
      <c r="Y173" s="110"/>
      <c r="Z173" s="110">
        <f t="shared" si="33"/>
        <v>20</v>
      </c>
      <c r="AA173" s="110">
        <f t="shared" si="33"/>
        <v>19.8</v>
      </c>
      <c r="AB173" s="110">
        <f t="shared" si="33"/>
        <v>0</v>
      </c>
      <c r="AC173" s="110">
        <f t="shared" si="33"/>
        <v>0</v>
      </c>
      <c r="AD173" s="110">
        <f t="shared" si="33"/>
        <v>19.8</v>
      </c>
      <c r="AE173" s="110">
        <f t="shared" si="33"/>
        <v>0</v>
      </c>
      <c r="AF173" s="110">
        <f t="shared" si="33"/>
        <v>0</v>
      </c>
      <c r="AG173" s="110">
        <f t="shared" si="33"/>
        <v>0.2</v>
      </c>
      <c r="AH173" s="110">
        <f t="shared" si="33"/>
        <v>0</v>
      </c>
      <c r="AI173" s="110">
        <f t="shared" si="33"/>
        <v>0</v>
      </c>
      <c r="AJ173" s="110">
        <f t="shared" si="33"/>
        <v>0</v>
      </c>
      <c r="AK173" s="110">
        <f t="shared" si="33"/>
        <v>0</v>
      </c>
      <c r="AL173" s="110">
        <f t="shared" si="33"/>
        <v>0</v>
      </c>
      <c r="AM173" s="111"/>
      <c r="AN173" s="111"/>
    </row>
    <row r="174" s="100" customFormat="1" ht="170" customHeight="1" spans="1:40">
      <c r="A174" s="124">
        <v>45</v>
      </c>
      <c r="B174" s="118" t="s">
        <v>552</v>
      </c>
      <c r="C174" s="118" t="s">
        <v>212</v>
      </c>
      <c r="D174" s="119" t="s">
        <v>553</v>
      </c>
      <c r="E174" s="118" t="s">
        <v>214</v>
      </c>
      <c r="F174" s="118" t="s">
        <v>215</v>
      </c>
      <c r="G174" s="118" t="s">
        <v>554</v>
      </c>
      <c r="H174" s="119" t="s">
        <v>555</v>
      </c>
      <c r="I174" s="118">
        <v>1</v>
      </c>
      <c r="J174" s="118"/>
      <c r="K174" s="118"/>
      <c r="L174" s="118"/>
      <c r="M174" s="118"/>
      <c r="N174" s="118"/>
      <c r="O174" s="118"/>
      <c r="P174" s="118"/>
      <c r="Q174" s="118"/>
      <c r="R174" s="118">
        <v>1</v>
      </c>
      <c r="S174" s="118">
        <v>2000</v>
      </c>
      <c r="T174" s="133">
        <v>6200</v>
      </c>
      <c r="U174" s="118" t="s">
        <v>556</v>
      </c>
      <c r="V174" s="133" t="s">
        <v>557</v>
      </c>
      <c r="W174" s="118" t="s">
        <v>556</v>
      </c>
      <c r="X174" s="133" t="s">
        <v>557</v>
      </c>
      <c r="Y174" s="119" t="s">
        <v>220</v>
      </c>
      <c r="Z174" s="118">
        <v>20</v>
      </c>
      <c r="AA174" s="118">
        <v>19.8</v>
      </c>
      <c r="AB174" s="118"/>
      <c r="AC174" s="118"/>
      <c r="AD174" s="118">
        <v>19.8</v>
      </c>
      <c r="AE174" s="118"/>
      <c r="AF174" s="118"/>
      <c r="AG174" s="118">
        <v>0.2</v>
      </c>
      <c r="AH174" s="118"/>
      <c r="AI174" s="118"/>
      <c r="AJ174" s="118"/>
      <c r="AK174" s="118"/>
      <c r="AL174" s="118"/>
      <c r="AM174" s="119" t="s">
        <v>558</v>
      </c>
      <c r="AN174" s="119" t="s">
        <v>559</v>
      </c>
    </row>
    <row r="175" s="100" customFormat="1" ht="30" customHeight="1" spans="1:40">
      <c r="A175" s="124" t="s">
        <v>205</v>
      </c>
      <c r="B175" s="116" t="s">
        <v>560</v>
      </c>
      <c r="C175" s="112"/>
      <c r="D175" s="116"/>
      <c r="E175" s="118"/>
      <c r="F175" s="119"/>
      <c r="G175" s="119"/>
      <c r="H175" s="119"/>
      <c r="I175" s="118"/>
      <c r="J175" s="118"/>
      <c r="K175" s="118"/>
      <c r="L175" s="118"/>
      <c r="M175" s="118"/>
      <c r="N175" s="118"/>
      <c r="O175" s="118"/>
      <c r="P175" s="118"/>
      <c r="Q175" s="118"/>
      <c r="R175" s="118"/>
      <c r="S175" s="118"/>
      <c r="T175" s="118"/>
      <c r="U175" s="119"/>
      <c r="V175" s="119"/>
      <c r="W175" s="119"/>
      <c r="X175" s="119"/>
      <c r="Y175" s="119"/>
      <c r="Z175" s="118"/>
      <c r="AA175" s="118"/>
      <c r="AB175" s="118"/>
      <c r="AC175" s="118"/>
      <c r="AD175" s="118"/>
      <c r="AE175" s="118"/>
      <c r="AF175" s="118"/>
      <c r="AG175" s="118"/>
      <c r="AH175" s="118"/>
      <c r="AI175" s="118"/>
      <c r="AJ175" s="118"/>
      <c r="AK175" s="118"/>
      <c r="AL175" s="118"/>
      <c r="AM175" s="119"/>
      <c r="AN175" s="119"/>
    </row>
  </sheetData>
  <autoFilter ref="A1:AN175">
    <extLst/>
  </autoFilter>
  <mergeCells count="168">
    <mergeCell ref="A1:D1"/>
    <mergeCell ref="A2:AN2"/>
    <mergeCell ref="K3:R3"/>
    <mergeCell ref="S3:T3"/>
    <mergeCell ref="U3:Y3"/>
    <mergeCell ref="Z3:AL3"/>
    <mergeCell ref="AB4:AE4"/>
    <mergeCell ref="B6:H6"/>
    <mergeCell ref="B7:D7"/>
    <mergeCell ref="B8:D8"/>
    <mergeCell ref="B9:D9"/>
    <mergeCell ref="B10:D10"/>
    <mergeCell ref="B11:D11"/>
    <mergeCell ref="B16:D16"/>
    <mergeCell ref="B17:D17"/>
    <mergeCell ref="B18:D18"/>
    <mergeCell ref="B19:D19"/>
    <mergeCell ref="B22:D22"/>
    <mergeCell ref="B24:D24"/>
    <mergeCell ref="B25:D25"/>
    <mergeCell ref="B26:D26"/>
    <mergeCell ref="B27:D27"/>
    <mergeCell ref="B29:D29"/>
    <mergeCell ref="B31:D31"/>
    <mergeCell ref="B34:D34"/>
    <mergeCell ref="B37:D37"/>
    <mergeCell ref="B38:D38"/>
    <mergeCell ref="B39:D39"/>
    <mergeCell ref="B40:D40"/>
    <mergeCell ref="B44:D44"/>
    <mergeCell ref="B45:D45"/>
    <mergeCell ref="B46:D46"/>
    <mergeCell ref="B47:D47"/>
    <mergeCell ref="B48:D48"/>
    <mergeCell ref="B49:D49"/>
    <mergeCell ref="B50:D50"/>
    <mergeCell ref="B51:D51"/>
    <mergeCell ref="B53:D53"/>
    <mergeCell ref="B57:D57"/>
    <mergeCell ref="B58:D58"/>
    <mergeCell ref="B59:D59"/>
    <mergeCell ref="B60:D60"/>
    <mergeCell ref="B61:D61"/>
    <mergeCell ref="B62:D62"/>
    <mergeCell ref="B63:D63"/>
    <mergeCell ref="B64:D64"/>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5:D95"/>
    <mergeCell ref="B96:D96"/>
    <mergeCell ref="B98:D98"/>
    <mergeCell ref="B101:D101"/>
    <mergeCell ref="B102:D102"/>
    <mergeCell ref="B104:D104"/>
    <mergeCell ref="B105:D105"/>
    <mergeCell ref="B106:D106"/>
    <mergeCell ref="B107:D107"/>
    <mergeCell ref="B108:D108"/>
    <mergeCell ref="B113:D113"/>
    <mergeCell ref="B115:D11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B165:D165"/>
    <mergeCell ref="B166:D166"/>
    <mergeCell ref="B167:D167"/>
    <mergeCell ref="B168:D168"/>
    <mergeCell ref="B169:D169"/>
    <mergeCell ref="B170:D170"/>
    <mergeCell ref="B171:D171"/>
    <mergeCell ref="B172:D172"/>
    <mergeCell ref="B173:D173"/>
    <mergeCell ref="B175:D175"/>
    <mergeCell ref="A3:A5"/>
    <mergeCell ref="B3:B5"/>
    <mergeCell ref="C3:C5"/>
    <mergeCell ref="D3:D5"/>
    <mergeCell ref="E3:E5"/>
    <mergeCell ref="F3:F5"/>
    <mergeCell ref="G3:G5"/>
    <mergeCell ref="H3:H5"/>
    <mergeCell ref="I3:I5"/>
    <mergeCell ref="J3: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F4:AF5"/>
    <mergeCell ref="AG4:AG5"/>
    <mergeCell ref="AH4:AH5"/>
    <mergeCell ref="AI4:AI5"/>
    <mergeCell ref="AJ4:AJ5"/>
    <mergeCell ref="AK4:AK5"/>
    <mergeCell ref="AL4:AL5"/>
    <mergeCell ref="AM3:AM5"/>
    <mergeCell ref="AN3:AN5"/>
  </mergeCells>
  <conditionalFormatting sqref="H20">
    <cfRule type="duplicateValues" dxfId="0" priority="2"/>
  </conditionalFormatting>
  <conditionalFormatting sqref="H42">
    <cfRule type="duplicateValues" dxfId="0" priority="1"/>
  </conditionalFormatting>
  <pageMargins left="0.75" right="0.75" top="1" bottom="1" header="0.5" footer="0.5"/>
  <pageSetup paperSize="8" scale="22" fitToHeight="0"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9"/>
  <sheetViews>
    <sheetView zoomScale="85" zoomScaleNormal="85" workbookViewId="0">
      <pane ySplit="5" topLeftCell="A6" activePane="bottomLeft" state="frozen"/>
      <selection/>
      <selection pane="bottomLeft" activeCell="A1" sqref="A1:G2"/>
    </sheetView>
  </sheetViews>
  <sheetFormatPr defaultColWidth="9" defaultRowHeight="13.5" outlineLevelCol="6"/>
  <cols>
    <col min="1" max="1" width="6.38333333333333" customWidth="1"/>
    <col min="2" max="2" width="25.3833333333333" style="73" customWidth="1"/>
    <col min="4" max="4" width="10.225" customWidth="1"/>
    <col min="5" max="5" width="9.89166666666667" customWidth="1"/>
    <col min="6" max="6" width="15.6666666666667" customWidth="1"/>
    <col min="7" max="7" width="14" customWidth="1"/>
  </cols>
  <sheetData>
    <row r="1" spans="1:7">
      <c r="A1" s="74" t="s">
        <v>561</v>
      </c>
      <c r="B1" s="74"/>
      <c r="C1" s="74"/>
      <c r="D1" s="74"/>
      <c r="E1" s="74"/>
      <c r="F1" s="74"/>
      <c r="G1" s="74"/>
    </row>
    <row r="2" ht="47" customHeight="1" spans="1:7">
      <c r="A2" s="74"/>
      <c r="B2" s="74"/>
      <c r="C2" s="74"/>
      <c r="D2" s="74"/>
      <c r="E2" s="74"/>
      <c r="F2" s="74"/>
      <c r="G2" s="74"/>
    </row>
    <row r="3" spans="1:7">
      <c r="A3" s="2" t="s">
        <v>1</v>
      </c>
      <c r="B3" s="2" t="s">
        <v>2</v>
      </c>
      <c r="C3" s="2" t="s">
        <v>3</v>
      </c>
      <c r="D3" s="3" t="s">
        <v>4</v>
      </c>
      <c r="E3" s="4"/>
      <c r="F3" s="5" t="s">
        <v>5</v>
      </c>
      <c r="G3" s="6"/>
    </row>
    <row r="4" ht="27" spans="1:7">
      <c r="A4" s="2"/>
      <c r="B4" s="2"/>
      <c r="C4" s="7"/>
      <c r="D4" s="2" t="s">
        <v>8</v>
      </c>
      <c r="E4" s="8" t="s">
        <v>7</v>
      </c>
      <c r="F4" s="5" t="s">
        <v>9</v>
      </c>
      <c r="G4" s="6" t="s">
        <v>10</v>
      </c>
    </row>
    <row r="5" spans="1:7">
      <c r="A5" s="75" t="s">
        <v>11</v>
      </c>
      <c r="B5" s="76"/>
      <c r="C5" s="77">
        <v>45</v>
      </c>
      <c r="D5" s="78"/>
      <c r="E5" s="79"/>
      <c r="F5" s="80">
        <v>24244</v>
      </c>
      <c r="G5" s="69"/>
    </row>
    <row r="6" spans="1:7">
      <c r="A6" s="16" t="s">
        <v>15</v>
      </c>
      <c r="B6" s="17" t="s">
        <v>16</v>
      </c>
      <c r="C6" s="18">
        <f>C7+C25+C30+C37+C42</f>
        <v>21</v>
      </c>
      <c r="D6" s="18"/>
      <c r="E6" s="18"/>
      <c r="F6" s="18">
        <f>F7+F25+F30+F37+F42</f>
        <v>15854</v>
      </c>
      <c r="G6" s="81">
        <v>0.6539</v>
      </c>
    </row>
    <row r="7" spans="1:7">
      <c r="A7" s="23" t="s">
        <v>13</v>
      </c>
      <c r="B7" s="24" t="s">
        <v>18</v>
      </c>
      <c r="C7" s="25">
        <f>C8+C11+C16+C17+C22</f>
        <v>13</v>
      </c>
      <c r="D7" s="25"/>
      <c r="E7" s="25"/>
      <c r="F7" s="82">
        <f>F8+F11+F16+F17+F22</f>
        <v>8129</v>
      </c>
      <c r="G7" s="83">
        <v>0.3353</v>
      </c>
    </row>
    <row r="8" spans="1:7">
      <c r="A8" s="30">
        <v>1</v>
      </c>
      <c r="B8" s="31" t="s">
        <v>206</v>
      </c>
      <c r="C8" s="32">
        <v>4</v>
      </c>
      <c r="D8" s="32"/>
      <c r="E8" s="32"/>
      <c r="F8" s="33">
        <v>2153</v>
      </c>
      <c r="G8" s="84">
        <v>0.0888</v>
      </c>
    </row>
    <row r="9" spans="1:7">
      <c r="A9" s="36" t="s">
        <v>562</v>
      </c>
      <c r="B9" s="31" t="s">
        <v>208</v>
      </c>
      <c r="C9" s="32"/>
      <c r="D9" s="33"/>
      <c r="E9" s="34"/>
      <c r="F9" s="35"/>
      <c r="G9" s="15"/>
    </row>
    <row r="10" spans="1:7">
      <c r="A10" s="36" t="s">
        <v>563</v>
      </c>
      <c r="B10" s="31" t="s">
        <v>209</v>
      </c>
      <c r="C10" s="32">
        <v>4</v>
      </c>
      <c r="D10" s="33" t="s">
        <v>25</v>
      </c>
      <c r="E10" s="34">
        <v>846</v>
      </c>
      <c r="F10" s="35">
        <v>2153</v>
      </c>
      <c r="G10" s="15">
        <f>F10/F5</f>
        <v>0.0888054776439531</v>
      </c>
    </row>
    <row r="11" spans="1:7">
      <c r="A11" s="30">
        <v>2</v>
      </c>
      <c r="B11" s="31" t="s">
        <v>252</v>
      </c>
      <c r="C11" s="32">
        <v>3</v>
      </c>
      <c r="D11" s="32"/>
      <c r="E11" s="32"/>
      <c r="F11" s="85">
        <v>4848</v>
      </c>
      <c r="G11" s="84">
        <v>0.2</v>
      </c>
    </row>
    <row r="12" spans="1:7">
      <c r="A12" s="36" t="s">
        <v>562</v>
      </c>
      <c r="B12" s="10" t="s">
        <v>32</v>
      </c>
      <c r="C12" s="32"/>
      <c r="D12" s="33"/>
      <c r="E12" s="34"/>
      <c r="F12" s="35"/>
      <c r="G12" s="15"/>
    </row>
    <row r="13" spans="1:7">
      <c r="A13" s="36" t="s">
        <v>563</v>
      </c>
      <c r="B13" s="10" t="s">
        <v>253</v>
      </c>
      <c r="C13" s="32"/>
      <c r="D13" s="33"/>
      <c r="E13" s="34"/>
      <c r="F13" s="35"/>
      <c r="G13" s="15"/>
    </row>
    <row r="14" spans="1:7">
      <c r="A14" s="36" t="s">
        <v>564</v>
      </c>
      <c r="B14" s="10" t="s">
        <v>35</v>
      </c>
      <c r="C14" s="32">
        <v>2</v>
      </c>
      <c r="D14" s="33" t="s">
        <v>25</v>
      </c>
      <c r="E14" s="34">
        <v>9</v>
      </c>
      <c r="F14" s="35">
        <v>4750</v>
      </c>
      <c r="G14" s="15">
        <f>F14/F5</f>
        <v>0.195924764890282</v>
      </c>
    </row>
    <row r="15" spans="1:7">
      <c r="A15" s="36" t="s">
        <v>565</v>
      </c>
      <c r="B15" s="10" t="s">
        <v>275</v>
      </c>
      <c r="C15" s="32">
        <v>1</v>
      </c>
      <c r="D15" s="33" t="s">
        <v>33</v>
      </c>
      <c r="E15" s="34">
        <v>19200</v>
      </c>
      <c r="F15" s="35">
        <v>98</v>
      </c>
      <c r="G15" s="15">
        <f>F15/F5</f>
        <v>0.00404223725457845</v>
      </c>
    </row>
    <row r="16" spans="1:7">
      <c r="A16" s="30">
        <v>3</v>
      </c>
      <c r="B16" s="31" t="s">
        <v>50</v>
      </c>
      <c r="C16" s="32"/>
      <c r="D16" s="33"/>
      <c r="E16" s="34"/>
      <c r="F16" s="35"/>
      <c r="G16" s="15"/>
    </row>
    <row r="17" spans="1:7">
      <c r="A17" s="30">
        <v>4</v>
      </c>
      <c r="B17" s="31" t="s">
        <v>53</v>
      </c>
      <c r="C17" s="32">
        <v>4</v>
      </c>
      <c r="D17" s="32"/>
      <c r="E17" s="32"/>
      <c r="F17" s="85">
        <v>628</v>
      </c>
      <c r="G17" s="84">
        <v>0.0259</v>
      </c>
    </row>
    <row r="18" spans="1:7">
      <c r="A18" s="36" t="s">
        <v>562</v>
      </c>
      <c r="B18" s="10" t="s">
        <v>283</v>
      </c>
      <c r="C18" s="32"/>
      <c r="D18" s="33"/>
      <c r="E18" s="34"/>
      <c r="F18" s="35"/>
      <c r="G18" s="15"/>
    </row>
    <row r="19" spans="1:7">
      <c r="A19" s="36" t="s">
        <v>563</v>
      </c>
      <c r="B19" s="10" t="s">
        <v>284</v>
      </c>
      <c r="C19" s="32">
        <v>1</v>
      </c>
      <c r="D19" s="33" t="s">
        <v>22</v>
      </c>
      <c r="E19" s="34">
        <v>1700</v>
      </c>
      <c r="F19" s="35">
        <v>190</v>
      </c>
      <c r="G19" s="15">
        <f>F19/F5</f>
        <v>0.00783699059561128</v>
      </c>
    </row>
    <row r="20" spans="1:7">
      <c r="A20" s="36" t="s">
        <v>564</v>
      </c>
      <c r="B20" s="10" t="s">
        <v>297</v>
      </c>
      <c r="C20" s="32">
        <v>1</v>
      </c>
      <c r="D20" s="33" t="s">
        <v>22</v>
      </c>
      <c r="E20" s="34">
        <v>2850</v>
      </c>
      <c r="F20" s="35">
        <v>340</v>
      </c>
      <c r="G20" s="15">
        <f>F20/F5</f>
        <v>0.0140240884342518</v>
      </c>
    </row>
    <row r="21" spans="1:7">
      <c r="A21" s="36" t="s">
        <v>565</v>
      </c>
      <c r="B21" s="10" t="s">
        <v>44</v>
      </c>
      <c r="C21" s="32">
        <v>2</v>
      </c>
      <c r="D21" s="33" t="s">
        <v>566</v>
      </c>
      <c r="E21" s="34">
        <v>14</v>
      </c>
      <c r="F21" s="35">
        <v>98</v>
      </c>
      <c r="G21" s="15">
        <f>F21/F5</f>
        <v>0.00404223725457845</v>
      </c>
    </row>
    <row r="22" spans="1:7">
      <c r="A22" s="30">
        <v>5</v>
      </c>
      <c r="B22" s="31" t="s">
        <v>55</v>
      </c>
      <c r="C22" s="32">
        <v>2</v>
      </c>
      <c r="D22" s="33" t="s">
        <v>567</v>
      </c>
      <c r="E22" s="34">
        <v>16100</v>
      </c>
      <c r="F22" s="35">
        <v>500</v>
      </c>
      <c r="G22" s="15">
        <f>F22/F5</f>
        <v>0.020623659462135</v>
      </c>
    </row>
    <row r="23" spans="1:7">
      <c r="A23" s="30">
        <v>6</v>
      </c>
      <c r="B23" s="31" t="s">
        <v>332</v>
      </c>
      <c r="C23" s="32"/>
      <c r="D23" s="33"/>
      <c r="E23" s="34"/>
      <c r="F23" s="35"/>
      <c r="G23" s="15"/>
    </row>
    <row r="24" spans="1:7">
      <c r="A24" s="30">
        <v>7</v>
      </c>
      <c r="B24" s="37" t="s">
        <v>333</v>
      </c>
      <c r="C24" s="32"/>
      <c r="D24" s="33"/>
      <c r="E24" s="34"/>
      <c r="F24" s="35"/>
      <c r="G24" s="15"/>
    </row>
    <row r="25" spans="1:7">
      <c r="A25" s="23" t="s">
        <v>42</v>
      </c>
      <c r="B25" s="38" t="s">
        <v>60</v>
      </c>
      <c r="C25" s="25">
        <v>3</v>
      </c>
      <c r="D25" s="25"/>
      <c r="E25" s="25"/>
      <c r="F25" s="82">
        <v>2350</v>
      </c>
      <c r="G25" s="83">
        <v>0.0969</v>
      </c>
    </row>
    <row r="26" spans="1:7">
      <c r="A26" s="30">
        <v>1</v>
      </c>
      <c r="B26" s="37" t="s">
        <v>62</v>
      </c>
      <c r="C26" s="32">
        <v>3</v>
      </c>
      <c r="D26" s="33" t="s">
        <v>567</v>
      </c>
      <c r="E26" s="34">
        <v>10772</v>
      </c>
      <c r="F26" s="35">
        <v>2350</v>
      </c>
      <c r="G26" s="15">
        <f>F26/F5</f>
        <v>0.0969311994720343</v>
      </c>
    </row>
    <row r="27" spans="1:7">
      <c r="A27" s="30">
        <v>2</v>
      </c>
      <c r="B27" s="37" t="s">
        <v>65</v>
      </c>
      <c r="C27" s="32"/>
      <c r="D27" s="33"/>
      <c r="E27" s="34"/>
      <c r="F27" s="35"/>
      <c r="G27" s="15"/>
    </row>
    <row r="28" spans="1:7">
      <c r="A28" s="30">
        <v>3</v>
      </c>
      <c r="B28" s="37" t="s">
        <v>67</v>
      </c>
      <c r="C28" s="32"/>
      <c r="D28" s="33"/>
      <c r="E28" s="34"/>
      <c r="F28" s="35"/>
      <c r="G28" s="15"/>
    </row>
    <row r="29" spans="1:7">
      <c r="A29" s="30">
        <v>4</v>
      </c>
      <c r="B29" s="37" t="s">
        <v>69</v>
      </c>
      <c r="C29" s="32"/>
      <c r="D29" s="33"/>
      <c r="E29" s="34"/>
      <c r="F29" s="35"/>
      <c r="G29" s="15"/>
    </row>
    <row r="30" spans="1:7">
      <c r="A30" s="23" t="s">
        <v>56</v>
      </c>
      <c r="B30" s="38" t="s">
        <v>354</v>
      </c>
      <c r="C30" s="25">
        <v>4</v>
      </c>
      <c r="D30" s="25"/>
      <c r="E30" s="25"/>
      <c r="F30" s="82">
        <v>5225</v>
      </c>
      <c r="G30" s="83">
        <v>0.2155</v>
      </c>
    </row>
    <row r="31" spans="1:7">
      <c r="A31" s="30">
        <v>1</v>
      </c>
      <c r="B31" s="37" t="s">
        <v>355</v>
      </c>
      <c r="C31" s="32"/>
      <c r="D31" s="33"/>
      <c r="E31" s="34"/>
      <c r="F31" s="35"/>
      <c r="G31" s="15"/>
    </row>
    <row r="32" spans="1:7">
      <c r="A32" s="36" t="s">
        <v>562</v>
      </c>
      <c r="B32" s="37" t="s">
        <v>74</v>
      </c>
      <c r="C32" s="32"/>
      <c r="D32" s="33"/>
      <c r="E32" s="34"/>
      <c r="F32" s="35"/>
      <c r="G32" s="15"/>
    </row>
    <row r="33" spans="1:7">
      <c r="A33" s="36" t="s">
        <v>563</v>
      </c>
      <c r="B33" s="37" t="s">
        <v>78</v>
      </c>
      <c r="C33" s="32"/>
      <c r="D33" s="33"/>
      <c r="E33" s="34"/>
      <c r="F33" s="35"/>
      <c r="G33" s="15"/>
    </row>
    <row r="34" spans="1:7">
      <c r="A34" s="36" t="s">
        <v>564</v>
      </c>
      <c r="B34" s="37" t="s">
        <v>356</v>
      </c>
      <c r="C34" s="32">
        <v>1</v>
      </c>
      <c r="D34" s="33" t="s">
        <v>20</v>
      </c>
      <c r="E34" s="86">
        <v>1.352</v>
      </c>
      <c r="F34" s="35">
        <v>540</v>
      </c>
      <c r="G34" s="15">
        <f>F34/F5</f>
        <v>0.0222735522191058</v>
      </c>
    </row>
    <row r="35" spans="1:7">
      <c r="A35" s="36" t="s">
        <v>565</v>
      </c>
      <c r="B35" s="37" t="s">
        <v>369</v>
      </c>
      <c r="C35" s="32">
        <v>3</v>
      </c>
      <c r="D35" s="33" t="s">
        <v>25</v>
      </c>
      <c r="E35" s="34">
        <v>26</v>
      </c>
      <c r="F35" s="35">
        <v>4685</v>
      </c>
      <c r="G35" s="15">
        <f>F35/F5</f>
        <v>0.193243689160205</v>
      </c>
    </row>
    <row r="36" spans="1:7">
      <c r="A36" s="30">
        <v>2</v>
      </c>
      <c r="B36" s="37" t="s">
        <v>84</v>
      </c>
      <c r="C36" s="32"/>
      <c r="D36" s="33"/>
      <c r="E36" s="34"/>
      <c r="F36" s="35"/>
      <c r="G36" s="15"/>
    </row>
    <row r="37" spans="1:7">
      <c r="A37" s="23" t="s">
        <v>86</v>
      </c>
      <c r="B37" s="38" t="s">
        <v>87</v>
      </c>
      <c r="C37" s="25"/>
      <c r="D37" s="26"/>
      <c r="E37" s="27"/>
      <c r="F37" s="28"/>
      <c r="G37" s="29"/>
    </row>
    <row r="38" spans="1:7">
      <c r="A38" s="30">
        <v>1</v>
      </c>
      <c r="B38" s="37" t="s">
        <v>89</v>
      </c>
      <c r="C38" s="32"/>
      <c r="D38" s="33"/>
      <c r="E38" s="34"/>
      <c r="F38" s="35"/>
      <c r="G38" s="15"/>
    </row>
    <row r="39" spans="1:7">
      <c r="A39" s="30">
        <v>2</v>
      </c>
      <c r="B39" s="37" t="s">
        <v>91</v>
      </c>
      <c r="C39" s="32"/>
      <c r="D39" s="33"/>
      <c r="E39" s="34"/>
      <c r="F39" s="35"/>
      <c r="G39" s="15"/>
    </row>
    <row r="40" spans="1:7">
      <c r="A40" s="30">
        <v>3</v>
      </c>
      <c r="B40" s="37" t="s">
        <v>94</v>
      </c>
      <c r="C40" s="32"/>
      <c r="D40" s="33"/>
      <c r="E40" s="34"/>
      <c r="F40" s="35"/>
      <c r="G40" s="15"/>
    </row>
    <row r="41" spans="1:7">
      <c r="A41" s="30">
        <v>4</v>
      </c>
      <c r="B41" s="37" t="s">
        <v>96</v>
      </c>
      <c r="C41" s="32"/>
      <c r="D41" s="33"/>
      <c r="E41" s="34"/>
      <c r="F41" s="35"/>
      <c r="G41" s="15"/>
    </row>
    <row r="42" spans="1:7">
      <c r="A42" s="23" t="s">
        <v>98</v>
      </c>
      <c r="B42" s="38" t="s">
        <v>99</v>
      </c>
      <c r="C42" s="25">
        <v>1</v>
      </c>
      <c r="D42" s="25"/>
      <c r="E42" s="25"/>
      <c r="F42" s="82">
        <v>150</v>
      </c>
      <c r="G42" s="29">
        <v>0.0062</v>
      </c>
    </row>
    <row r="43" spans="1:7">
      <c r="A43" s="30">
        <v>1</v>
      </c>
      <c r="B43" s="37" t="s">
        <v>101</v>
      </c>
      <c r="C43" s="32">
        <v>1</v>
      </c>
      <c r="D43" s="33"/>
      <c r="E43" s="34"/>
      <c r="F43" s="35">
        <v>150</v>
      </c>
      <c r="G43" s="15">
        <f>F43/F5</f>
        <v>0.00618709783864049</v>
      </c>
    </row>
    <row r="44" spans="1:7">
      <c r="A44" s="30">
        <v>2</v>
      </c>
      <c r="B44" s="37" t="s">
        <v>104</v>
      </c>
      <c r="C44" s="32"/>
      <c r="D44" s="33"/>
      <c r="E44" s="34"/>
      <c r="F44" s="35"/>
      <c r="G44" s="15"/>
    </row>
    <row r="45" spans="1:7">
      <c r="A45" s="30">
        <v>3</v>
      </c>
      <c r="B45" s="37" t="s">
        <v>107</v>
      </c>
      <c r="C45" s="32"/>
      <c r="D45" s="33"/>
      <c r="E45" s="34"/>
      <c r="F45" s="35"/>
      <c r="G45" s="15"/>
    </row>
    <row r="46" spans="1:7">
      <c r="A46" s="30">
        <v>4</v>
      </c>
      <c r="B46" s="37" t="s">
        <v>109</v>
      </c>
      <c r="C46" s="32"/>
      <c r="D46" s="33"/>
      <c r="E46" s="34"/>
      <c r="F46" s="35"/>
      <c r="G46" s="15"/>
    </row>
    <row r="47" spans="1:7">
      <c r="A47" s="30">
        <v>5</v>
      </c>
      <c r="B47" s="37" t="s">
        <v>113</v>
      </c>
      <c r="C47" s="32"/>
      <c r="D47" s="33"/>
      <c r="E47" s="34"/>
      <c r="F47" s="35"/>
      <c r="G47" s="15"/>
    </row>
    <row r="48" spans="1:7">
      <c r="A48" s="30">
        <v>6</v>
      </c>
      <c r="B48" s="37" t="s">
        <v>115</v>
      </c>
      <c r="C48" s="32"/>
      <c r="D48" s="33"/>
      <c r="E48" s="34"/>
      <c r="F48" s="35"/>
      <c r="G48" s="15"/>
    </row>
    <row r="49" spans="1:7">
      <c r="A49" s="16" t="s">
        <v>117</v>
      </c>
      <c r="B49" s="17" t="s">
        <v>118</v>
      </c>
      <c r="C49" s="18"/>
      <c r="D49" s="19"/>
      <c r="E49" s="20"/>
      <c r="F49" s="21"/>
      <c r="G49" s="22"/>
    </row>
    <row r="50" spans="1:7">
      <c r="A50" s="41" t="s">
        <v>13</v>
      </c>
      <c r="B50" s="38" t="s">
        <v>120</v>
      </c>
      <c r="C50" s="42"/>
      <c r="D50" s="43"/>
      <c r="E50" s="44"/>
      <c r="F50" s="45"/>
      <c r="G50" s="46"/>
    </row>
    <row r="51" spans="1:7">
      <c r="A51" s="30">
        <v>1</v>
      </c>
      <c r="B51" s="37" t="s">
        <v>122</v>
      </c>
      <c r="C51" s="32"/>
      <c r="D51" s="33"/>
      <c r="E51" s="34"/>
      <c r="F51" s="35"/>
      <c r="G51" s="15"/>
    </row>
    <row r="52" spans="1:7">
      <c r="A52" s="30">
        <v>2</v>
      </c>
      <c r="B52" s="37" t="s">
        <v>400</v>
      </c>
      <c r="C52" s="32"/>
      <c r="D52" s="33"/>
      <c r="E52" s="34"/>
      <c r="F52" s="35"/>
      <c r="G52" s="15"/>
    </row>
    <row r="53" spans="1:7">
      <c r="A53" s="23" t="s">
        <v>42</v>
      </c>
      <c r="B53" s="38" t="s">
        <v>401</v>
      </c>
      <c r="C53" s="25"/>
      <c r="D53" s="26"/>
      <c r="E53" s="27"/>
      <c r="F53" s="28"/>
      <c r="G53" s="29"/>
    </row>
    <row r="54" spans="1:7">
      <c r="A54" s="30">
        <v>1</v>
      </c>
      <c r="B54" s="37" t="s">
        <v>131</v>
      </c>
      <c r="C54" s="32"/>
      <c r="D54" s="33"/>
      <c r="E54" s="34"/>
      <c r="F54" s="35"/>
      <c r="G54" s="15"/>
    </row>
    <row r="55" spans="1:7">
      <c r="A55" s="30">
        <v>2</v>
      </c>
      <c r="B55" s="37" t="s">
        <v>133</v>
      </c>
      <c r="C55" s="32"/>
      <c r="D55" s="33"/>
      <c r="E55" s="34"/>
      <c r="F55" s="35"/>
      <c r="G55" s="15"/>
    </row>
    <row r="56" spans="1:7">
      <c r="A56" s="23" t="s">
        <v>56</v>
      </c>
      <c r="B56" s="38" t="s">
        <v>135</v>
      </c>
      <c r="C56" s="25"/>
      <c r="D56" s="26"/>
      <c r="E56" s="27"/>
      <c r="F56" s="28"/>
      <c r="G56" s="29"/>
    </row>
    <row r="57" spans="1:7">
      <c r="A57" s="30">
        <v>1</v>
      </c>
      <c r="B57" s="37" t="s">
        <v>137</v>
      </c>
      <c r="C57" s="32"/>
      <c r="D57" s="33"/>
      <c r="E57" s="34"/>
      <c r="F57" s="35"/>
      <c r="G57" s="15"/>
    </row>
    <row r="58" spans="1:7">
      <c r="A58" s="30">
        <v>2</v>
      </c>
      <c r="B58" s="57" t="s">
        <v>402</v>
      </c>
      <c r="C58" s="32"/>
      <c r="D58" s="33"/>
      <c r="E58" s="34"/>
      <c r="F58" s="35"/>
      <c r="G58" s="15"/>
    </row>
    <row r="59" spans="1:7">
      <c r="A59" s="23" t="s">
        <v>86</v>
      </c>
      <c r="B59" s="87" t="s">
        <v>141</v>
      </c>
      <c r="C59" s="25"/>
      <c r="D59" s="26"/>
      <c r="E59" s="27"/>
      <c r="F59" s="28"/>
      <c r="G59" s="29"/>
    </row>
    <row r="60" spans="1:7">
      <c r="A60" s="30">
        <v>1</v>
      </c>
      <c r="B60" s="57" t="s">
        <v>143</v>
      </c>
      <c r="C60" s="32"/>
      <c r="D60" s="33"/>
      <c r="E60" s="34"/>
      <c r="F60" s="35"/>
      <c r="G60" s="15"/>
    </row>
    <row r="61" spans="1:7">
      <c r="A61" s="30">
        <v>2</v>
      </c>
      <c r="B61" s="57" t="s">
        <v>145</v>
      </c>
      <c r="C61" s="32"/>
      <c r="D61" s="33"/>
      <c r="E61" s="34"/>
      <c r="F61" s="35"/>
      <c r="G61" s="15"/>
    </row>
    <row r="62" spans="1:7">
      <c r="A62" s="30">
        <v>3</v>
      </c>
      <c r="B62" s="57" t="s">
        <v>147</v>
      </c>
      <c r="C62" s="32"/>
      <c r="D62" s="33"/>
      <c r="E62" s="34"/>
      <c r="F62" s="35"/>
      <c r="G62" s="15"/>
    </row>
    <row r="63" spans="1:7">
      <c r="A63" s="23" t="s">
        <v>568</v>
      </c>
      <c r="B63" s="38" t="s">
        <v>151</v>
      </c>
      <c r="C63" s="25"/>
      <c r="D63" s="26"/>
      <c r="E63" s="27"/>
      <c r="F63" s="28"/>
      <c r="G63" s="29"/>
    </row>
    <row r="64" spans="1:7">
      <c r="A64" s="30">
        <v>1</v>
      </c>
      <c r="B64" s="38" t="s">
        <v>151</v>
      </c>
      <c r="C64" s="32"/>
      <c r="D64" s="33"/>
      <c r="E64" s="34"/>
      <c r="F64" s="35"/>
      <c r="G64" s="15"/>
    </row>
    <row r="65" spans="1:7">
      <c r="A65" s="16" t="s">
        <v>153</v>
      </c>
      <c r="B65" s="17" t="s">
        <v>154</v>
      </c>
      <c r="C65" s="18">
        <v>23</v>
      </c>
      <c r="D65" s="18"/>
      <c r="E65" s="18"/>
      <c r="F65" s="88">
        <v>8370</v>
      </c>
      <c r="G65" s="22">
        <v>0.3453</v>
      </c>
    </row>
    <row r="66" spans="1:7">
      <c r="A66" s="41" t="s">
        <v>13</v>
      </c>
      <c r="B66" s="52" t="s">
        <v>403</v>
      </c>
      <c r="C66" s="42">
        <v>8</v>
      </c>
      <c r="D66" s="42"/>
      <c r="E66" s="42"/>
      <c r="F66" s="89">
        <v>1490</v>
      </c>
      <c r="G66" s="46">
        <v>0.0615</v>
      </c>
    </row>
    <row r="67" spans="1:7">
      <c r="A67" s="30">
        <v>1</v>
      </c>
      <c r="B67" s="57" t="s">
        <v>17</v>
      </c>
      <c r="C67" s="32"/>
      <c r="D67" s="33"/>
      <c r="E67" s="54"/>
      <c r="F67" s="35"/>
      <c r="G67" s="15"/>
    </row>
    <row r="68" spans="1:7">
      <c r="A68" s="30">
        <v>2</v>
      </c>
      <c r="B68" s="56" t="s">
        <v>404</v>
      </c>
      <c r="C68" s="32">
        <v>4</v>
      </c>
      <c r="D68" s="33" t="s">
        <v>25</v>
      </c>
      <c r="E68" s="86">
        <v>5</v>
      </c>
      <c r="F68" s="35">
        <v>810</v>
      </c>
      <c r="G68" s="15">
        <f>F68/F5</f>
        <v>0.0334103283286586</v>
      </c>
    </row>
    <row r="69" spans="1:7">
      <c r="A69" s="30">
        <v>3</v>
      </c>
      <c r="B69" s="37" t="s">
        <v>23</v>
      </c>
      <c r="C69" s="32"/>
      <c r="D69" s="33"/>
      <c r="E69" s="54"/>
      <c r="F69" s="35"/>
      <c r="G69" s="15"/>
    </row>
    <row r="70" spans="1:7">
      <c r="A70" s="30">
        <v>4</v>
      </c>
      <c r="B70" s="37" t="s">
        <v>26</v>
      </c>
      <c r="C70" s="32">
        <v>1</v>
      </c>
      <c r="D70" s="33" t="s">
        <v>569</v>
      </c>
      <c r="E70" s="54">
        <v>2.9</v>
      </c>
      <c r="F70" s="35">
        <v>200</v>
      </c>
      <c r="G70" s="15">
        <f>F70/F5</f>
        <v>0.00824946378485398</v>
      </c>
    </row>
    <row r="71" ht="24" spans="1:7">
      <c r="A71" s="30">
        <v>5</v>
      </c>
      <c r="B71" s="56" t="s">
        <v>440</v>
      </c>
      <c r="C71" s="32">
        <v>2</v>
      </c>
      <c r="D71" s="33" t="s">
        <v>569</v>
      </c>
      <c r="E71" s="54">
        <v>6.37</v>
      </c>
      <c r="F71" s="35">
        <v>280</v>
      </c>
      <c r="G71" s="15">
        <f>F71/F5</f>
        <v>0.0115492492987956</v>
      </c>
    </row>
    <row r="72" ht="24" spans="1:7">
      <c r="A72" s="30">
        <v>6</v>
      </c>
      <c r="B72" s="37" t="s">
        <v>452</v>
      </c>
      <c r="C72" s="32"/>
      <c r="D72" s="33"/>
      <c r="E72" s="54"/>
      <c r="F72" s="35"/>
      <c r="G72" s="15"/>
    </row>
    <row r="73" ht="36" spans="1:7">
      <c r="A73" s="30">
        <v>7</v>
      </c>
      <c r="B73" s="57" t="s">
        <v>453</v>
      </c>
      <c r="C73" s="32">
        <v>1</v>
      </c>
      <c r="D73" s="33"/>
      <c r="E73" s="54"/>
      <c r="F73" s="35">
        <v>200</v>
      </c>
      <c r="G73" s="15">
        <f>F73/F5</f>
        <v>0.00824946378485398</v>
      </c>
    </row>
    <row r="74" spans="1:7">
      <c r="A74" s="30">
        <v>8</v>
      </c>
      <c r="B74" s="57" t="s">
        <v>36</v>
      </c>
      <c r="C74" s="32"/>
      <c r="D74" s="33"/>
      <c r="E74" s="54"/>
      <c r="F74" s="35"/>
      <c r="G74" s="15"/>
    </row>
    <row r="75" spans="1:7">
      <c r="A75" s="30">
        <v>9</v>
      </c>
      <c r="B75" s="57" t="s">
        <v>115</v>
      </c>
      <c r="C75" s="32"/>
      <c r="D75" s="33"/>
      <c r="E75" s="54"/>
      <c r="F75" s="35"/>
      <c r="G75" s="15"/>
    </row>
    <row r="76" spans="1:7">
      <c r="A76" s="58" t="s">
        <v>42</v>
      </c>
      <c r="B76" s="52" t="s">
        <v>43</v>
      </c>
      <c r="C76" s="58">
        <v>15</v>
      </c>
      <c r="D76" s="52"/>
      <c r="E76" s="52"/>
      <c r="F76" s="90">
        <v>6880</v>
      </c>
      <c r="G76" s="91">
        <v>0.2838</v>
      </c>
    </row>
    <row r="77" ht="24" spans="1:7">
      <c r="A77" s="30">
        <v>1</v>
      </c>
      <c r="B77" s="37" t="s">
        <v>46</v>
      </c>
      <c r="C77" s="32"/>
      <c r="D77" s="33"/>
      <c r="E77" s="54"/>
      <c r="F77" s="35"/>
      <c r="G77" s="15"/>
    </row>
    <row r="78" spans="1:7">
      <c r="A78" s="30">
        <v>2</v>
      </c>
      <c r="B78" s="37" t="s">
        <v>48</v>
      </c>
      <c r="C78" s="32">
        <v>4</v>
      </c>
      <c r="D78" s="33" t="s">
        <v>569</v>
      </c>
      <c r="E78" s="86">
        <v>32.67</v>
      </c>
      <c r="F78" s="35">
        <v>2180</v>
      </c>
      <c r="G78" s="15">
        <f>F78/F5</f>
        <v>0.0899191552549084</v>
      </c>
    </row>
    <row r="79" spans="1:7">
      <c r="A79" s="30">
        <v>3</v>
      </c>
      <c r="B79" s="37" t="s">
        <v>51</v>
      </c>
      <c r="C79" s="32">
        <v>1</v>
      </c>
      <c r="D79" s="33" t="s">
        <v>52</v>
      </c>
      <c r="E79" s="86">
        <v>2</v>
      </c>
      <c r="F79" s="35">
        <v>100</v>
      </c>
      <c r="G79" s="15">
        <f>F79/F5</f>
        <v>0.00412473189242699</v>
      </c>
    </row>
    <row r="80" spans="1:7">
      <c r="A80" s="30">
        <v>4</v>
      </c>
      <c r="B80" s="37" t="s">
        <v>54</v>
      </c>
      <c r="C80" s="32">
        <v>10</v>
      </c>
      <c r="D80" s="33" t="s">
        <v>569</v>
      </c>
      <c r="E80" s="86">
        <v>2.5</v>
      </c>
      <c r="F80" s="35">
        <v>4600</v>
      </c>
      <c r="G80" s="15">
        <f>F80/F5</f>
        <v>0.189737667051642</v>
      </c>
    </row>
    <row r="81" spans="1:7">
      <c r="A81" s="58" t="s">
        <v>56</v>
      </c>
      <c r="B81" s="52" t="s">
        <v>57</v>
      </c>
      <c r="C81" s="52"/>
      <c r="D81" s="52"/>
      <c r="E81" s="52"/>
      <c r="F81" s="52"/>
      <c r="G81" s="92"/>
    </row>
    <row r="82" spans="1:7">
      <c r="A82" s="30">
        <v>1</v>
      </c>
      <c r="B82" s="56" t="s">
        <v>59</v>
      </c>
      <c r="C82" s="32"/>
      <c r="D82" s="33"/>
      <c r="E82" s="54"/>
      <c r="F82" s="35"/>
      <c r="G82" s="15"/>
    </row>
    <row r="83" spans="1:7">
      <c r="A83" s="30">
        <v>2</v>
      </c>
      <c r="B83" s="37" t="s">
        <v>61</v>
      </c>
      <c r="C83" s="32"/>
      <c r="D83" s="33"/>
      <c r="E83" s="54"/>
      <c r="F83" s="35"/>
      <c r="G83" s="15"/>
    </row>
    <row r="84" ht="24" spans="1:7">
      <c r="A84" s="30">
        <v>3</v>
      </c>
      <c r="B84" s="37" t="s">
        <v>64</v>
      </c>
      <c r="C84" s="32"/>
      <c r="D84" s="33"/>
      <c r="E84" s="54"/>
      <c r="F84" s="35"/>
      <c r="G84" s="15"/>
    </row>
    <row r="85" spans="1:7">
      <c r="A85" s="30">
        <v>4</v>
      </c>
      <c r="B85" s="37" t="s">
        <v>546</v>
      </c>
      <c r="C85" s="32"/>
      <c r="D85" s="33"/>
      <c r="E85" s="54"/>
      <c r="F85" s="35"/>
      <c r="G85" s="15"/>
    </row>
    <row r="86" ht="24" spans="1:7">
      <c r="A86" s="30">
        <v>5</v>
      </c>
      <c r="B86" s="37" t="s">
        <v>68</v>
      </c>
      <c r="C86" s="32"/>
      <c r="D86" s="33"/>
      <c r="E86" s="54"/>
      <c r="F86" s="35"/>
      <c r="G86" s="15"/>
    </row>
    <row r="87" ht="36" spans="1:7">
      <c r="A87" s="30">
        <v>6</v>
      </c>
      <c r="B87" s="37" t="s">
        <v>547</v>
      </c>
      <c r="C87" s="11"/>
      <c r="D87" s="12"/>
      <c r="E87" s="59"/>
      <c r="F87" s="14"/>
      <c r="G87" s="15"/>
    </row>
    <row r="88" spans="1:7">
      <c r="A88" s="16" t="s">
        <v>72</v>
      </c>
      <c r="B88" s="17" t="s">
        <v>73</v>
      </c>
      <c r="C88" s="18"/>
      <c r="D88" s="19"/>
      <c r="E88" s="49"/>
      <c r="F88" s="21"/>
      <c r="G88" s="22"/>
    </row>
    <row r="89" spans="1:7">
      <c r="A89" s="41" t="s">
        <v>13</v>
      </c>
      <c r="B89" s="52" t="s">
        <v>73</v>
      </c>
      <c r="C89" s="42"/>
      <c r="D89" s="43"/>
      <c r="E89" s="53"/>
      <c r="F89" s="45"/>
      <c r="G89" s="46"/>
    </row>
    <row r="90" spans="1:7">
      <c r="A90" s="30">
        <v>1</v>
      </c>
      <c r="B90" s="37" t="s">
        <v>75</v>
      </c>
      <c r="C90" s="32"/>
      <c r="D90" s="33"/>
      <c r="E90" s="54"/>
      <c r="F90" s="35"/>
      <c r="G90" s="15"/>
    </row>
    <row r="91" spans="1:7">
      <c r="A91" s="30">
        <v>2</v>
      </c>
      <c r="B91" s="37" t="s">
        <v>77</v>
      </c>
      <c r="C91" s="32"/>
      <c r="D91" s="33"/>
      <c r="E91" s="54"/>
      <c r="F91" s="35"/>
      <c r="G91" s="15"/>
    </row>
    <row r="92" spans="1:7">
      <c r="A92" s="30">
        <v>3</v>
      </c>
      <c r="B92" s="57" t="s">
        <v>548</v>
      </c>
      <c r="C92" s="11"/>
      <c r="D92" s="12"/>
      <c r="E92" s="59"/>
      <c r="F92" s="14"/>
      <c r="G92" s="15"/>
    </row>
    <row r="93" spans="1:7">
      <c r="A93" s="16" t="s">
        <v>82</v>
      </c>
      <c r="B93" s="17" t="s">
        <v>83</v>
      </c>
      <c r="C93" s="18"/>
      <c r="D93" s="18"/>
      <c r="E93" s="18"/>
      <c r="F93" s="18"/>
      <c r="G93" s="22"/>
    </row>
    <row r="94" spans="1:7">
      <c r="A94" s="58" t="s">
        <v>13</v>
      </c>
      <c r="B94" s="52" t="s">
        <v>85</v>
      </c>
      <c r="C94" s="52"/>
      <c r="D94" s="52"/>
      <c r="E94" s="52"/>
      <c r="F94" s="52"/>
      <c r="G94" s="92"/>
    </row>
    <row r="95" spans="1:7">
      <c r="A95" s="30">
        <v>1</v>
      </c>
      <c r="B95" s="60" t="s">
        <v>88</v>
      </c>
      <c r="C95" s="32"/>
      <c r="D95" s="33"/>
      <c r="E95" s="54"/>
      <c r="F95" s="35"/>
      <c r="G95" s="15"/>
    </row>
    <row r="96" spans="1:7">
      <c r="A96" s="58" t="s">
        <v>42</v>
      </c>
      <c r="B96" s="52" t="s">
        <v>90</v>
      </c>
      <c r="C96" s="52"/>
      <c r="D96" s="52"/>
      <c r="E96" s="52"/>
      <c r="F96" s="52"/>
      <c r="G96" s="92"/>
    </row>
    <row r="97" spans="1:7">
      <c r="A97" s="30">
        <v>1</v>
      </c>
      <c r="B97" s="37" t="s">
        <v>549</v>
      </c>
      <c r="C97" s="32"/>
      <c r="D97" s="33"/>
      <c r="E97" s="54"/>
      <c r="F97" s="35"/>
      <c r="G97" s="15"/>
    </row>
    <row r="98" spans="1:7">
      <c r="A98" s="30">
        <v>2</v>
      </c>
      <c r="B98" s="37" t="s">
        <v>550</v>
      </c>
      <c r="C98" s="32"/>
      <c r="D98" s="33"/>
      <c r="E98" s="54"/>
      <c r="F98" s="35"/>
      <c r="G98" s="15"/>
    </row>
    <row r="99" spans="1:7">
      <c r="A99" s="30">
        <v>3</v>
      </c>
      <c r="B99" s="37" t="s">
        <v>97</v>
      </c>
      <c r="C99" s="32"/>
      <c r="D99" s="33"/>
      <c r="E99" s="54"/>
      <c r="F99" s="35"/>
      <c r="G99" s="15"/>
    </row>
    <row r="100" spans="1:7">
      <c r="A100" s="58" t="s">
        <v>56</v>
      </c>
      <c r="B100" s="52" t="s">
        <v>100</v>
      </c>
      <c r="C100" s="52"/>
      <c r="D100" s="52"/>
      <c r="E100" s="52"/>
      <c r="F100" s="52"/>
      <c r="G100" s="92"/>
    </row>
    <row r="101" spans="1:7">
      <c r="A101" s="30">
        <v>1</v>
      </c>
      <c r="B101" s="37" t="s">
        <v>103</v>
      </c>
      <c r="C101" s="32"/>
      <c r="D101" s="33"/>
      <c r="E101" s="54"/>
      <c r="F101" s="35"/>
      <c r="G101" s="15"/>
    </row>
    <row r="102" spans="1:7">
      <c r="A102" s="30">
        <v>2</v>
      </c>
      <c r="B102" s="37" t="s">
        <v>106</v>
      </c>
      <c r="C102" s="32"/>
      <c r="D102" s="33"/>
      <c r="E102" s="54"/>
      <c r="F102" s="35"/>
      <c r="G102" s="15"/>
    </row>
    <row r="103" spans="1:7">
      <c r="A103" s="30">
        <v>3</v>
      </c>
      <c r="B103" s="37" t="s">
        <v>108</v>
      </c>
      <c r="C103" s="32"/>
      <c r="D103" s="33"/>
      <c r="E103" s="54"/>
      <c r="F103" s="35"/>
      <c r="G103" s="15"/>
    </row>
    <row r="104" spans="1:7">
      <c r="A104" s="30">
        <v>4</v>
      </c>
      <c r="B104" s="37" t="s">
        <v>110</v>
      </c>
      <c r="C104" s="32"/>
      <c r="D104" s="33"/>
      <c r="E104" s="54"/>
      <c r="F104" s="35"/>
      <c r="G104" s="15"/>
    </row>
    <row r="105" spans="1:7">
      <c r="A105" s="30">
        <v>5</v>
      </c>
      <c r="B105" s="37" t="s">
        <v>112</v>
      </c>
      <c r="C105" s="32"/>
      <c r="D105" s="33"/>
      <c r="E105" s="54"/>
      <c r="F105" s="35"/>
      <c r="G105" s="15"/>
    </row>
    <row r="106" spans="1:7">
      <c r="A106" s="30">
        <v>6</v>
      </c>
      <c r="B106" s="37" t="s">
        <v>114</v>
      </c>
      <c r="C106" s="32"/>
      <c r="D106" s="33"/>
      <c r="E106" s="54"/>
      <c r="F106" s="35"/>
      <c r="G106" s="15"/>
    </row>
    <row r="107" spans="1:7">
      <c r="A107" s="58" t="s">
        <v>86</v>
      </c>
      <c r="B107" s="52" t="s">
        <v>116</v>
      </c>
      <c r="C107" s="52"/>
      <c r="D107" s="52"/>
      <c r="E107" s="52"/>
      <c r="F107" s="52"/>
      <c r="G107" s="92"/>
    </row>
    <row r="108" spans="1:7">
      <c r="A108" s="30">
        <v>1</v>
      </c>
      <c r="B108" s="37" t="s">
        <v>119</v>
      </c>
      <c r="C108" s="32"/>
      <c r="D108" s="33"/>
      <c r="E108" s="54"/>
      <c r="F108" s="35"/>
      <c r="G108" s="15"/>
    </row>
    <row r="109" spans="1:7">
      <c r="A109" s="30">
        <v>2</v>
      </c>
      <c r="B109" s="37" t="s">
        <v>121</v>
      </c>
      <c r="C109" s="32"/>
      <c r="D109" s="33"/>
      <c r="E109" s="54"/>
      <c r="F109" s="35"/>
      <c r="G109" s="15"/>
    </row>
    <row r="110" spans="1:7">
      <c r="A110" s="30">
        <v>3</v>
      </c>
      <c r="B110" s="37" t="s">
        <v>123</v>
      </c>
      <c r="C110" s="32"/>
      <c r="D110" s="33"/>
      <c r="E110" s="54"/>
      <c r="F110" s="35"/>
      <c r="G110" s="15"/>
    </row>
    <row r="111" spans="1:7">
      <c r="A111" s="30">
        <v>4</v>
      </c>
      <c r="B111" s="37" t="s">
        <v>125</v>
      </c>
      <c r="C111" s="32"/>
      <c r="D111" s="33"/>
      <c r="E111" s="54"/>
      <c r="F111" s="35"/>
      <c r="G111" s="15"/>
    </row>
    <row r="112" spans="1:7">
      <c r="A112" s="30">
        <v>5</v>
      </c>
      <c r="B112" s="37" t="s">
        <v>127</v>
      </c>
      <c r="C112" s="32"/>
      <c r="D112" s="33"/>
      <c r="E112" s="54"/>
      <c r="F112" s="35"/>
      <c r="G112" s="15"/>
    </row>
    <row r="113" spans="1:7">
      <c r="A113" s="16" t="s">
        <v>129</v>
      </c>
      <c r="B113" s="17" t="s">
        <v>130</v>
      </c>
      <c r="C113" s="18"/>
      <c r="D113" s="19"/>
      <c r="E113" s="61"/>
      <c r="F113" s="21"/>
      <c r="G113" s="22"/>
    </row>
    <row r="114" spans="1:7">
      <c r="A114" s="58" t="s">
        <v>13</v>
      </c>
      <c r="B114" s="52" t="s">
        <v>132</v>
      </c>
      <c r="C114" s="52"/>
      <c r="D114" s="52"/>
      <c r="E114" s="52"/>
      <c r="F114" s="52"/>
      <c r="G114" s="92"/>
    </row>
    <row r="115" spans="1:7">
      <c r="A115" s="30">
        <v>1</v>
      </c>
      <c r="B115" s="60" t="s">
        <v>134</v>
      </c>
      <c r="C115" s="32"/>
      <c r="D115" s="33"/>
      <c r="E115" s="62"/>
      <c r="F115" s="35"/>
      <c r="G115" s="15"/>
    </row>
    <row r="116" ht="24" spans="1:7">
      <c r="A116" s="30">
        <v>2</v>
      </c>
      <c r="B116" s="60" t="s">
        <v>136</v>
      </c>
      <c r="C116" s="32"/>
      <c r="D116" s="33"/>
      <c r="E116" s="62"/>
      <c r="F116" s="35"/>
      <c r="G116" s="15"/>
    </row>
    <row r="117" spans="1:7">
      <c r="A117" s="58" t="s">
        <v>42</v>
      </c>
      <c r="B117" s="52" t="s">
        <v>138</v>
      </c>
      <c r="C117" s="52"/>
      <c r="D117" s="52"/>
      <c r="E117" s="52"/>
      <c r="F117" s="52"/>
      <c r="G117" s="92"/>
    </row>
    <row r="118" spans="1:7">
      <c r="A118" s="30">
        <v>1</v>
      </c>
      <c r="B118" s="60" t="s">
        <v>140</v>
      </c>
      <c r="C118" s="32"/>
      <c r="D118" s="33"/>
      <c r="E118" s="62"/>
      <c r="F118" s="35"/>
      <c r="G118" s="15"/>
    </row>
    <row r="119" spans="1:7">
      <c r="A119" s="30">
        <v>2</v>
      </c>
      <c r="B119" s="60" t="s">
        <v>551</v>
      </c>
      <c r="C119" s="32"/>
      <c r="D119" s="33"/>
      <c r="E119" s="62"/>
      <c r="F119" s="35"/>
      <c r="G119" s="15"/>
    </row>
    <row r="120" spans="1:7">
      <c r="A120" s="30">
        <v>3</v>
      </c>
      <c r="B120" s="60" t="s">
        <v>144</v>
      </c>
      <c r="C120" s="32"/>
      <c r="D120" s="33"/>
      <c r="E120" s="62"/>
      <c r="F120" s="35"/>
      <c r="G120" s="15"/>
    </row>
    <row r="121" spans="1:7">
      <c r="A121" s="30">
        <v>4</v>
      </c>
      <c r="B121" s="60" t="s">
        <v>146</v>
      </c>
      <c r="C121" s="32"/>
      <c r="D121" s="33"/>
      <c r="E121" s="62"/>
      <c r="F121" s="35"/>
      <c r="G121" s="15"/>
    </row>
    <row r="122" spans="1:7">
      <c r="A122" s="16" t="s">
        <v>570</v>
      </c>
      <c r="B122" s="17" t="s">
        <v>149</v>
      </c>
      <c r="C122" s="18"/>
      <c r="D122" s="18"/>
      <c r="E122" s="18"/>
      <c r="F122" s="18"/>
      <c r="G122" s="22"/>
    </row>
    <row r="123" spans="1:7">
      <c r="A123" s="41" t="s">
        <v>13</v>
      </c>
      <c r="B123" s="52" t="s">
        <v>149</v>
      </c>
      <c r="C123" s="42"/>
      <c r="D123" s="42"/>
      <c r="E123" s="42"/>
      <c r="F123" s="42"/>
      <c r="G123" s="46"/>
    </row>
    <row r="124" spans="1:7">
      <c r="A124" s="63">
        <v>1</v>
      </c>
      <c r="B124" s="64" t="s">
        <v>149</v>
      </c>
      <c r="C124" s="65"/>
      <c r="D124" s="66"/>
      <c r="E124" s="67"/>
      <c r="F124" s="68"/>
      <c r="G124" s="69"/>
    </row>
    <row r="125" spans="1:7">
      <c r="A125" s="16" t="s">
        <v>152</v>
      </c>
      <c r="B125" s="17" t="s">
        <v>115</v>
      </c>
      <c r="C125" s="18">
        <v>1</v>
      </c>
      <c r="D125" s="18"/>
      <c r="E125" s="18"/>
      <c r="F125" s="88">
        <v>20</v>
      </c>
      <c r="G125" s="22">
        <v>0.0008</v>
      </c>
    </row>
    <row r="126" spans="1:7">
      <c r="A126" s="41" t="s">
        <v>13</v>
      </c>
      <c r="B126" s="52" t="s">
        <v>115</v>
      </c>
      <c r="C126" s="42">
        <v>1</v>
      </c>
      <c r="D126" s="42"/>
      <c r="E126" s="42"/>
      <c r="F126" s="89">
        <v>20</v>
      </c>
      <c r="G126" s="46">
        <v>0.0008</v>
      </c>
    </row>
    <row r="127" spans="1:7">
      <c r="A127" s="30">
        <v>1</v>
      </c>
      <c r="B127" s="60" t="s">
        <v>155</v>
      </c>
      <c r="C127" s="11"/>
      <c r="D127" s="12"/>
      <c r="E127" s="13"/>
      <c r="F127" s="12"/>
      <c r="G127" s="15"/>
    </row>
    <row r="128" spans="1:7">
      <c r="A128" s="30">
        <v>2</v>
      </c>
      <c r="B128" s="37" t="s">
        <v>156</v>
      </c>
      <c r="C128" s="9">
        <v>1</v>
      </c>
      <c r="D128" s="71"/>
      <c r="E128" s="72"/>
      <c r="F128" s="12">
        <v>20</v>
      </c>
      <c r="G128" s="93">
        <f>F128/F5</f>
        <v>0.000824946378485398</v>
      </c>
    </row>
    <row r="129" spans="1:7">
      <c r="A129" s="9">
        <v>3</v>
      </c>
      <c r="B129" s="37" t="s">
        <v>560</v>
      </c>
      <c r="C129" s="70"/>
      <c r="D129" s="71"/>
      <c r="E129" s="72"/>
      <c r="F129" s="71"/>
      <c r="G129" s="94"/>
    </row>
  </sheetData>
  <mergeCells count="7">
    <mergeCell ref="D3:E3"/>
    <mergeCell ref="F3:G3"/>
    <mergeCell ref="A5:B5"/>
    <mergeCell ref="A3:A4"/>
    <mergeCell ref="B3:B4"/>
    <mergeCell ref="C3:C4"/>
    <mergeCell ref="A1:G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9"/>
  <sheetViews>
    <sheetView workbookViewId="0">
      <selection activeCell="A1" sqref="A1:O1"/>
    </sheetView>
  </sheetViews>
  <sheetFormatPr defaultColWidth="9" defaultRowHeight="13.5"/>
  <cols>
    <col min="1" max="1" width="7.25" customWidth="1"/>
    <col min="2" max="2" width="27.3833333333333" customWidth="1"/>
    <col min="3" max="3" width="10" customWidth="1"/>
    <col min="4" max="4" width="6.63333333333333" customWidth="1"/>
    <col min="7" max="7" width="13.6333333333333" customWidth="1"/>
    <col min="9" max="9" width="7.88333333333333" customWidth="1"/>
    <col min="10" max="10" width="39.75" customWidth="1"/>
    <col min="11" max="11" width="10.3833333333333" customWidth="1"/>
    <col min="12" max="12" width="7.38333333333333" customWidth="1"/>
    <col min="15" max="15" width="18.3833333333333" customWidth="1"/>
  </cols>
  <sheetData>
    <row r="1" ht="32" customHeight="1" spans="1:15">
      <c r="A1" s="1" t="s">
        <v>571</v>
      </c>
      <c r="B1" s="1"/>
      <c r="C1" s="1"/>
      <c r="D1" s="1"/>
      <c r="E1" s="1"/>
      <c r="F1" s="1"/>
      <c r="G1" s="1"/>
      <c r="H1" s="1"/>
      <c r="I1" s="1"/>
      <c r="J1" s="1"/>
      <c r="K1" s="1"/>
      <c r="L1" s="1"/>
      <c r="M1" s="1"/>
      <c r="N1" s="1"/>
      <c r="O1" s="1"/>
    </row>
    <row r="2" spans="1:15">
      <c r="A2" s="2" t="s">
        <v>1</v>
      </c>
      <c r="B2" s="2" t="s">
        <v>2</v>
      </c>
      <c r="C2" s="2" t="s">
        <v>3</v>
      </c>
      <c r="D2" s="3" t="s">
        <v>4</v>
      </c>
      <c r="E2" s="4"/>
      <c r="F2" s="5" t="s">
        <v>5</v>
      </c>
      <c r="G2" s="6"/>
      <c r="I2" s="2" t="s">
        <v>1</v>
      </c>
      <c r="J2" s="2" t="s">
        <v>2</v>
      </c>
      <c r="K2" s="2" t="s">
        <v>3</v>
      </c>
      <c r="L2" s="3" t="s">
        <v>4</v>
      </c>
      <c r="M2" s="4"/>
      <c r="N2" s="3" t="s">
        <v>5</v>
      </c>
      <c r="O2" s="4"/>
    </row>
    <row r="3" ht="38" customHeight="1" spans="1:15">
      <c r="A3" s="2"/>
      <c r="B3" s="2"/>
      <c r="C3" s="7"/>
      <c r="D3" s="2" t="s">
        <v>8</v>
      </c>
      <c r="E3" s="8" t="s">
        <v>7</v>
      </c>
      <c r="F3" s="5" t="s">
        <v>9</v>
      </c>
      <c r="G3" s="6" t="s">
        <v>10</v>
      </c>
      <c r="I3" s="2"/>
      <c r="J3" s="2"/>
      <c r="K3" s="2"/>
      <c r="L3" s="2" t="s">
        <v>8</v>
      </c>
      <c r="M3" s="2" t="s">
        <v>7</v>
      </c>
      <c r="N3" s="5" t="s">
        <v>9</v>
      </c>
      <c r="O3" s="6" t="s">
        <v>10</v>
      </c>
    </row>
    <row r="4" spans="1:15">
      <c r="A4" s="9" t="s">
        <v>11</v>
      </c>
      <c r="B4" s="10"/>
      <c r="C4" s="11"/>
      <c r="D4" s="12"/>
      <c r="E4" s="13"/>
      <c r="F4" s="14"/>
      <c r="G4" s="15"/>
      <c r="I4" s="50"/>
      <c r="J4" s="50"/>
      <c r="K4" s="50"/>
      <c r="L4" s="51"/>
      <c r="M4" s="51"/>
      <c r="N4" s="51"/>
      <c r="O4" s="51"/>
    </row>
    <row r="5" spans="1:15">
      <c r="A5" s="16" t="s">
        <v>15</v>
      </c>
      <c r="B5" s="17" t="s">
        <v>16</v>
      </c>
      <c r="C5" s="18"/>
      <c r="D5" s="19"/>
      <c r="E5" s="20"/>
      <c r="F5" s="21"/>
      <c r="G5" s="22"/>
      <c r="I5" s="16" t="s">
        <v>153</v>
      </c>
      <c r="J5" s="17" t="s">
        <v>154</v>
      </c>
      <c r="K5" s="18"/>
      <c r="L5" s="19"/>
      <c r="M5" s="49"/>
      <c r="N5" s="21"/>
      <c r="O5" s="22"/>
    </row>
    <row r="6" spans="1:15">
      <c r="A6" s="23" t="s">
        <v>13</v>
      </c>
      <c r="B6" s="24" t="s">
        <v>18</v>
      </c>
      <c r="C6" s="25"/>
      <c r="D6" s="26"/>
      <c r="E6" s="27"/>
      <c r="F6" s="28"/>
      <c r="G6" s="29"/>
      <c r="I6" s="41" t="s">
        <v>13</v>
      </c>
      <c r="J6" s="52" t="s">
        <v>403</v>
      </c>
      <c r="K6" s="42"/>
      <c r="L6" s="43"/>
      <c r="M6" s="53"/>
      <c r="N6" s="45"/>
      <c r="O6" s="46"/>
    </row>
    <row r="7" spans="1:15">
      <c r="A7" s="30">
        <v>1</v>
      </c>
      <c r="B7" s="31" t="s">
        <v>206</v>
      </c>
      <c r="C7" s="32"/>
      <c r="D7" s="33"/>
      <c r="E7" s="34"/>
      <c r="F7" s="35"/>
      <c r="G7" s="15"/>
      <c r="I7" s="30">
        <v>1</v>
      </c>
      <c r="J7" s="47" t="s">
        <v>17</v>
      </c>
      <c r="K7" s="32"/>
      <c r="L7" s="33"/>
      <c r="M7" s="54"/>
      <c r="N7" s="35"/>
      <c r="O7" s="15"/>
    </row>
    <row r="8" spans="1:15">
      <c r="A8" s="36" t="s">
        <v>562</v>
      </c>
      <c r="B8" s="31" t="s">
        <v>208</v>
      </c>
      <c r="C8" s="32"/>
      <c r="D8" s="33"/>
      <c r="E8" s="34"/>
      <c r="F8" s="35"/>
      <c r="G8" s="15"/>
      <c r="I8" s="30">
        <v>2</v>
      </c>
      <c r="J8" s="55" t="s">
        <v>404</v>
      </c>
      <c r="K8" s="32"/>
      <c r="L8" s="33"/>
      <c r="M8" s="54"/>
      <c r="N8" s="35"/>
      <c r="O8" s="15"/>
    </row>
    <row r="9" ht="18" customHeight="1" spans="1:15">
      <c r="A9" s="36" t="s">
        <v>563</v>
      </c>
      <c r="B9" s="31" t="s">
        <v>209</v>
      </c>
      <c r="C9" s="32"/>
      <c r="D9" s="33"/>
      <c r="E9" s="34"/>
      <c r="F9" s="35"/>
      <c r="G9" s="15"/>
      <c r="I9" s="30">
        <v>3</v>
      </c>
      <c r="J9" s="37" t="s">
        <v>23</v>
      </c>
      <c r="K9" s="32"/>
      <c r="L9" s="33"/>
      <c r="M9" s="54"/>
      <c r="N9" s="35"/>
      <c r="O9" s="15"/>
    </row>
    <row r="10" ht="18" customHeight="1" spans="1:15">
      <c r="A10" s="30">
        <v>2</v>
      </c>
      <c r="B10" s="31" t="s">
        <v>252</v>
      </c>
      <c r="C10" s="32"/>
      <c r="D10" s="33"/>
      <c r="E10" s="34"/>
      <c r="F10" s="35"/>
      <c r="G10" s="15"/>
      <c r="I10" s="30">
        <v>4</v>
      </c>
      <c r="J10" s="37" t="s">
        <v>26</v>
      </c>
      <c r="K10" s="32"/>
      <c r="L10" s="33"/>
      <c r="M10" s="54"/>
      <c r="N10" s="35"/>
      <c r="O10" s="15"/>
    </row>
    <row r="11" ht="27" customHeight="1" spans="1:15">
      <c r="A11" s="36" t="s">
        <v>562</v>
      </c>
      <c r="B11" s="10" t="s">
        <v>32</v>
      </c>
      <c r="C11" s="32"/>
      <c r="D11" s="33"/>
      <c r="E11" s="34"/>
      <c r="F11" s="35"/>
      <c r="G11" s="15"/>
      <c r="I11" s="30">
        <v>5</v>
      </c>
      <c r="J11" s="56" t="s">
        <v>440</v>
      </c>
      <c r="K11" s="32"/>
      <c r="L11" s="33"/>
      <c r="M11" s="54"/>
      <c r="N11" s="35"/>
      <c r="O11" s="15"/>
    </row>
    <row r="12" ht="27" customHeight="1" spans="1:15">
      <c r="A12" s="36" t="s">
        <v>563</v>
      </c>
      <c r="B12" s="10" t="s">
        <v>253</v>
      </c>
      <c r="C12" s="32"/>
      <c r="D12" s="33"/>
      <c r="E12" s="34"/>
      <c r="F12" s="35"/>
      <c r="G12" s="15"/>
      <c r="I12" s="30">
        <v>6</v>
      </c>
      <c r="J12" s="37" t="s">
        <v>452</v>
      </c>
      <c r="K12" s="32"/>
      <c r="L12" s="33"/>
      <c r="M12" s="54"/>
      <c r="N12" s="35"/>
      <c r="O12" s="15"/>
    </row>
    <row r="13" ht="27" customHeight="1" spans="1:15">
      <c r="A13" s="36" t="s">
        <v>564</v>
      </c>
      <c r="B13" s="10" t="s">
        <v>35</v>
      </c>
      <c r="C13" s="32"/>
      <c r="D13" s="33"/>
      <c r="E13" s="34"/>
      <c r="F13" s="35"/>
      <c r="G13" s="15"/>
      <c r="I13" s="30">
        <v>7</v>
      </c>
      <c r="J13" s="57" t="s">
        <v>453</v>
      </c>
      <c r="K13" s="32"/>
      <c r="L13" s="33"/>
      <c r="M13" s="54"/>
      <c r="N13" s="35"/>
      <c r="O13" s="15"/>
    </row>
    <row r="14" ht="18" customHeight="1" spans="1:15">
      <c r="A14" s="36" t="s">
        <v>565</v>
      </c>
      <c r="B14" s="10" t="s">
        <v>275</v>
      </c>
      <c r="C14" s="32"/>
      <c r="D14" s="33"/>
      <c r="E14" s="34"/>
      <c r="F14" s="35"/>
      <c r="G14" s="15"/>
      <c r="I14" s="30">
        <v>8</v>
      </c>
      <c r="J14" s="47" t="s">
        <v>36</v>
      </c>
      <c r="K14" s="32"/>
      <c r="L14" s="33"/>
      <c r="M14" s="54"/>
      <c r="N14" s="35"/>
      <c r="O14" s="15"/>
    </row>
    <row r="15" ht="18" customHeight="1" spans="1:15">
      <c r="A15" s="30">
        <v>3</v>
      </c>
      <c r="B15" s="31" t="s">
        <v>50</v>
      </c>
      <c r="C15" s="32"/>
      <c r="D15" s="33"/>
      <c r="E15" s="34"/>
      <c r="F15" s="35"/>
      <c r="G15" s="15"/>
      <c r="I15" s="30">
        <v>9</v>
      </c>
      <c r="J15" s="47" t="s">
        <v>115</v>
      </c>
      <c r="K15" s="32"/>
      <c r="L15" s="33"/>
      <c r="M15" s="54"/>
      <c r="N15" s="35"/>
      <c r="O15" s="15"/>
    </row>
    <row r="16" ht="18" customHeight="1" spans="1:15">
      <c r="A16" s="30">
        <v>4</v>
      </c>
      <c r="B16" s="31" t="s">
        <v>53</v>
      </c>
      <c r="C16" s="32"/>
      <c r="D16" s="33"/>
      <c r="E16" s="34"/>
      <c r="F16" s="35"/>
      <c r="G16" s="15"/>
      <c r="I16" s="58" t="s">
        <v>42</v>
      </c>
      <c r="J16" s="52" t="s">
        <v>43</v>
      </c>
      <c r="K16" s="52"/>
      <c r="L16" s="52"/>
      <c r="M16" s="52"/>
      <c r="N16" s="52"/>
      <c r="O16" s="52"/>
    </row>
    <row r="17" ht="24" customHeight="1" spans="1:15">
      <c r="A17" s="36" t="s">
        <v>562</v>
      </c>
      <c r="B17" s="10" t="s">
        <v>283</v>
      </c>
      <c r="C17" s="32"/>
      <c r="D17" s="33"/>
      <c r="E17" s="34"/>
      <c r="F17" s="35"/>
      <c r="G17" s="15"/>
      <c r="I17" s="30">
        <v>1</v>
      </c>
      <c r="J17" s="37" t="s">
        <v>46</v>
      </c>
      <c r="K17" s="32"/>
      <c r="L17" s="33"/>
      <c r="M17" s="54"/>
      <c r="N17" s="35"/>
      <c r="O17" s="15"/>
    </row>
    <row r="18" ht="24" customHeight="1" spans="1:15">
      <c r="A18" s="36" t="s">
        <v>563</v>
      </c>
      <c r="B18" s="10" t="s">
        <v>284</v>
      </c>
      <c r="C18" s="32"/>
      <c r="D18" s="33"/>
      <c r="E18" s="34"/>
      <c r="F18" s="35"/>
      <c r="G18" s="15"/>
      <c r="I18" s="30">
        <v>2</v>
      </c>
      <c r="J18" s="37" t="s">
        <v>48</v>
      </c>
      <c r="K18" s="32"/>
      <c r="L18" s="33"/>
      <c r="M18" s="54"/>
      <c r="N18" s="35"/>
      <c r="O18" s="15"/>
    </row>
    <row r="19" ht="24" customHeight="1" spans="1:15">
      <c r="A19" s="36" t="s">
        <v>564</v>
      </c>
      <c r="B19" s="10" t="s">
        <v>297</v>
      </c>
      <c r="C19" s="32"/>
      <c r="D19" s="33"/>
      <c r="E19" s="34"/>
      <c r="F19" s="35"/>
      <c r="G19" s="15"/>
      <c r="I19" s="30">
        <v>3</v>
      </c>
      <c r="J19" s="37" t="s">
        <v>51</v>
      </c>
      <c r="K19" s="32"/>
      <c r="L19" s="33"/>
      <c r="M19" s="54"/>
      <c r="N19" s="35"/>
      <c r="O19" s="15"/>
    </row>
    <row r="20" ht="24" customHeight="1" spans="1:15">
      <c r="A20" s="36" t="s">
        <v>565</v>
      </c>
      <c r="B20" s="10" t="s">
        <v>44</v>
      </c>
      <c r="C20" s="32"/>
      <c r="D20" s="33"/>
      <c r="E20" s="34"/>
      <c r="F20" s="35"/>
      <c r="G20" s="15"/>
      <c r="I20" s="30">
        <v>4</v>
      </c>
      <c r="J20" s="37" t="s">
        <v>54</v>
      </c>
      <c r="K20" s="32"/>
      <c r="L20" s="33"/>
      <c r="M20" s="54"/>
      <c r="N20" s="35"/>
      <c r="O20" s="15"/>
    </row>
    <row r="21" spans="1:15">
      <c r="A21" s="30">
        <v>5</v>
      </c>
      <c r="B21" s="31" t="s">
        <v>55</v>
      </c>
      <c r="C21" s="32"/>
      <c r="D21" s="33"/>
      <c r="E21" s="34"/>
      <c r="F21" s="35"/>
      <c r="G21" s="15"/>
      <c r="I21" s="58" t="s">
        <v>56</v>
      </c>
      <c r="J21" s="52" t="s">
        <v>57</v>
      </c>
      <c r="K21" s="52"/>
      <c r="L21" s="52"/>
      <c r="M21" s="52"/>
      <c r="N21" s="52"/>
      <c r="O21" s="52"/>
    </row>
    <row r="22" ht="22" customHeight="1" spans="1:15">
      <c r="A22" s="30">
        <v>6</v>
      </c>
      <c r="B22" s="31" t="s">
        <v>332</v>
      </c>
      <c r="C22" s="32"/>
      <c r="D22" s="33"/>
      <c r="E22" s="34"/>
      <c r="F22" s="35"/>
      <c r="G22" s="15"/>
      <c r="I22" s="30">
        <v>1</v>
      </c>
      <c r="J22" s="56" t="s">
        <v>59</v>
      </c>
      <c r="K22" s="32"/>
      <c r="L22" s="33"/>
      <c r="M22" s="54"/>
      <c r="N22" s="35"/>
      <c r="O22" s="15"/>
    </row>
    <row r="23" ht="29" customHeight="1" spans="1:15">
      <c r="A23" s="30">
        <v>7</v>
      </c>
      <c r="B23" s="37" t="s">
        <v>333</v>
      </c>
      <c r="C23" s="32"/>
      <c r="D23" s="33"/>
      <c r="E23" s="34"/>
      <c r="F23" s="35"/>
      <c r="G23" s="15"/>
      <c r="I23" s="30">
        <v>2</v>
      </c>
      <c r="J23" s="37" t="s">
        <v>61</v>
      </c>
      <c r="K23" s="32"/>
      <c r="L23" s="33"/>
      <c r="M23" s="54"/>
      <c r="N23" s="35"/>
      <c r="O23" s="15"/>
    </row>
    <row r="24" ht="29" customHeight="1" spans="1:15">
      <c r="A24" s="23" t="s">
        <v>42</v>
      </c>
      <c r="B24" s="38" t="s">
        <v>60</v>
      </c>
      <c r="C24" s="25"/>
      <c r="D24" s="26"/>
      <c r="E24" s="27"/>
      <c r="F24" s="28"/>
      <c r="G24" s="29"/>
      <c r="I24" s="30">
        <v>3</v>
      </c>
      <c r="J24" s="37" t="s">
        <v>64</v>
      </c>
      <c r="K24" s="32"/>
      <c r="L24" s="33"/>
      <c r="M24" s="54"/>
      <c r="N24" s="35"/>
      <c r="O24" s="15"/>
    </row>
    <row r="25" ht="29" customHeight="1" spans="1:15">
      <c r="A25" s="30">
        <v>1</v>
      </c>
      <c r="B25" s="37" t="s">
        <v>62</v>
      </c>
      <c r="C25" s="32"/>
      <c r="D25" s="33"/>
      <c r="E25" s="34"/>
      <c r="F25" s="35"/>
      <c r="G25" s="15"/>
      <c r="I25" s="30">
        <v>4</v>
      </c>
      <c r="J25" s="37" t="s">
        <v>546</v>
      </c>
      <c r="K25" s="32"/>
      <c r="L25" s="33"/>
      <c r="M25" s="54"/>
      <c r="N25" s="35"/>
      <c r="O25" s="15"/>
    </row>
    <row r="26" ht="29" customHeight="1" spans="1:15">
      <c r="A26" s="30">
        <v>2</v>
      </c>
      <c r="B26" s="39" t="s">
        <v>65</v>
      </c>
      <c r="C26" s="32"/>
      <c r="D26" s="33"/>
      <c r="E26" s="34"/>
      <c r="F26" s="35"/>
      <c r="G26" s="15"/>
      <c r="I26" s="30">
        <v>5</v>
      </c>
      <c r="J26" s="37" t="s">
        <v>68</v>
      </c>
      <c r="K26" s="32"/>
      <c r="L26" s="33"/>
      <c r="M26" s="54"/>
      <c r="N26" s="35"/>
      <c r="O26" s="15"/>
    </row>
    <row r="27" ht="24" spans="1:15">
      <c r="A27" s="30">
        <v>3</v>
      </c>
      <c r="B27" s="37" t="s">
        <v>67</v>
      </c>
      <c r="C27" s="32"/>
      <c r="D27" s="33"/>
      <c r="E27" s="34"/>
      <c r="F27" s="35"/>
      <c r="G27" s="15"/>
      <c r="I27" s="30">
        <v>6</v>
      </c>
      <c r="J27" s="37" t="s">
        <v>547</v>
      </c>
      <c r="K27" s="11"/>
      <c r="L27" s="12"/>
      <c r="M27" s="59"/>
      <c r="N27" s="14"/>
      <c r="O27" s="15"/>
    </row>
    <row r="28" spans="1:15">
      <c r="A28" s="30">
        <v>4</v>
      </c>
      <c r="B28" s="37" t="s">
        <v>69</v>
      </c>
      <c r="C28" s="32"/>
      <c r="D28" s="33"/>
      <c r="E28" s="34"/>
      <c r="F28" s="35"/>
      <c r="G28" s="15"/>
      <c r="I28" s="16" t="s">
        <v>72</v>
      </c>
      <c r="J28" s="17" t="s">
        <v>73</v>
      </c>
      <c r="K28" s="18"/>
      <c r="L28" s="19"/>
      <c r="M28" s="49"/>
      <c r="N28" s="21"/>
      <c r="O28" s="22"/>
    </row>
    <row r="29" spans="1:15">
      <c r="A29" s="23" t="s">
        <v>56</v>
      </c>
      <c r="B29" s="38" t="s">
        <v>354</v>
      </c>
      <c r="C29" s="25"/>
      <c r="D29" s="26"/>
      <c r="E29" s="27"/>
      <c r="F29" s="28"/>
      <c r="G29" s="29"/>
      <c r="I29" s="41" t="s">
        <v>13</v>
      </c>
      <c r="J29" s="52" t="s">
        <v>73</v>
      </c>
      <c r="K29" s="42"/>
      <c r="L29" s="43"/>
      <c r="M29" s="53"/>
      <c r="N29" s="45"/>
      <c r="O29" s="46"/>
    </row>
    <row r="30" spans="1:15">
      <c r="A30" s="30">
        <v>1</v>
      </c>
      <c r="B30" s="37" t="s">
        <v>355</v>
      </c>
      <c r="C30" s="32"/>
      <c r="D30" s="33"/>
      <c r="E30" s="34"/>
      <c r="F30" s="35"/>
      <c r="G30" s="15"/>
      <c r="I30" s="30">
        <v>1</v>
      </c>
      <c r="J30" s="37" t="s">
        <v>75</v>
      </c>
      <c r="K30" s="32"/>
      <c r="L30" s="33"/>
      <c r="M30" s="54"/>
      <c r="N30" s="35"/>
      <c r="O30" s="15"/>
    </row>
    <row r="31" spans="1:15">
      <c r="A31" s="36" t="s">
        <v>562</v>
      </c>
      <c r="B31" s="37" t="s">
        <v>74</v>
      </c>
      <c r="C31" s="32"/>
      <c r="D31" s="33"/>
      <c r="E31" s="34"/>
      <c r="F31" s="35"/>
      <c r="G31" s="15"/>
      <c r="I31" s="30">
        <v>2</v>
      </c>
      <c r="J31" s="37" t="s">
        <v>77</v>
      </c>
      <c r="K31" s="32"/>
      <c r="L31" s="33"/>
      <c r="M31" s="54"/>
      <c r="N31" s="35"/>
      <c r="O31" s="15"/>
    </row>
    <row r="32" spans="1:15">
      <c r="A32" s="36" t="s">
        <v>563</v>
      </c>
      <c r="B32" s="37" t="s">
        <v>78</v>
      </c>
      <c r="C32" s="32"/>
      <c r="D32" s="33"/>
      <c r="E32" s="34"/>
      <c r="F32" s="35"/>
      <c r="G32" s="15"/>
      <c r="I32" s="30">
        <v>3</v>
      </c>
      <c r="J32" s="47" t="s">
        <v>548</v>
      </c>
      <c r="K32" s="11"/>
      <c r="L32" s="12"/>
      <c r="M32" s="59"/>
      <c r="N32" s="14"/>
      <c r="O32" s="15"/>
    </row>
    <row r="33" spans="1:15">
      <c r="A33" s="36" t="s">
        <v>564</v>
      </c>
      <c r="B33" s="37" t="s">
        <v>356</v>
      </c>
      <c r="C33" s="32"/>
      <c r="D33" s="33"/>
      <c r="E33" s="34"/>
      <c r="F33" s="35"/>
      <c r="G33" s="15"/>
      <c r="I33" s="16" t="s">
        <v>82</v>
      </c>
      <c r="J33" s="17" t="s">
        <v>83</v>
      </c>
      <c r="K33" s="18"/>
      <c r="L33" s="19"/>
      <c r="M33" s="49"/>
      <c r="N33" s="21"/>
      <c r="O33" s="22"/>
    </row>
    <row r="34" spans="1:15">
      <c r="A34" s="36" t="s">
        <v>565</v>
      </c>
      <c r="B34" s="37" t="s">
        <v>369</v>
      </c>
      <c r="C34" s="32"/>
      <c r="D34" s="33"/>
      <c r="E34" s="34"/>
      <c r="F34" s="35"/>
      <c r="G34" s="15"/>
      <c r="I34" s="58" t="s">
        <v>13</v>
      </c>
      <c r="J34" s="52" t="s">
        <v>85</v>
      </c>
      <c r="K34" s="52"/>
      <c r="L34" s="52"/>
      <c r="M34" s="52"/>
      <c r="N34" s="52"/>
      <c r="O34" s="52"/>
    </row>
    <row r="35" spans="1:15">
      <c r="A35" s="30">
        <v>2</v>
      </c>
      <c r="B35" s="39" t="s">
        <v>84</v>
      </c>
      <c r="C35" s="32"/>
      <c r="D35" s="33"/>
      <c r="E35" s="34"/>
      <c r="F35" s="35"/>
      <c r="G35" s="15"/>
      <c r="I35" s="30">
        <v>1</v>
      </c>
      <c r="J35" s="60" t="s">
        <v>88</v>
      </c>
      <c r="K35" s="32"/>
      <c r="L35" s="33"/>
      <c r="M35" s="54"/>
      <c r="N35" s="35"/>
      <c r="O35" s="15"/>
    </row>
    <row r="36" spans="1:15">
      <c r="A36" s="23" t="s">
        <v>86</v>
      </c>
      <c r="B36" s="40" t="s">
        <v>87</v>
      </c>
      <c r="C36" s="25"/>
      <c r="D36" s="26"/>
      <c r="E36" s="27"/>
      <c r="F36" s="28"/>
      <c r="G36" s="29"/>
      <c r="I36" s="58" t="s">
        <v>42</v>
      </c>
      <c r="J36" s="52" t="s">
        <v>90</v>
      </c>
      <c r="K36" s="52"/>
      <c r="L36" s="52"/>
      <c r="M36" s="52"/>
      <c r="N36" s="52"/>
      <c r="O36" s="52"/>
    </row>
    <row r="37" spans="1:15">
      <c r="A37" s="30">
        <v>1</v>
      </c>
      <c r="B37" s="39" t="s">
        <v>89</v>
      </c>
      <c r="C37" s="32"/>
      <c r="D37" s="33"/>
      <c r="E37" s="34"/>
      <c r="F37" s="35"/>
      <c r="G37" s="15"/>
      <c r="I37" s="30">
        <v>1</v>
      </c>
      <c r="J37" s="37" t="s">
        <v>549</v>
      </c>
      <c r="K37" s="32"/>
      <c r="L37" s="33"/>
      <c r="M37" s="54"/>
      <c r="N37" s="35"/>
      <c r="O37" s="15"/>
    </row>
    <row r="38" spans="1:15">
      <c r="A38" s="30">
        <v>2</v>
      </c>
      <c r="B38" s="39" t="s">
        <v>91</v>
      </c>
      <c r="C38" s="32"/>
      <c r="D38" s="33"/>
      <c r="E38" s="34"/>
      <c r="F38" s="35"/>
      <c r="G38" s="15"/>
      <c r="I38" s="30">
        <v>2</v>
      </c>
      <c r="J38" s="37" t="s">
        <v>550</v>
      </c>
      <c r="K38" s="32"/>
      <c r="L38" s="33"/>
      <c r="M38" s="54"/>
      <c r="N38" s="35"/>
      <c r="O38" s="15"/>
    </row>
    <row r="39" spans="1:15">
      <c r="A39" s="30">
        <v>3</v>
      </c>
      <c r="B39" s="39" t="s">
        <v>94</v>
      </c>
      <c r="C39" s="32"/>
      <c r="D39" s="33"/>
      <c r="E39" s="34"/>
      <c r="F39" s="35"/>
      <c r="G39" s="15"/>
      <c r="I39" s="30">
        <v>3</v>
      </c>
      <c r="J39" s="37" t="s">
        <v>97</v>
      </c>
      <c r="K39" s="32"/>
      <c r="L39" s="33"/>
      <c r="M39" s="54"/>
      <c r="N39" s="35"/>
      <c r="O39" s="15"/>
    </row>
    <row r="40" spans="1:15">
      <c r="A40" s="30">
        <v>4</v>
      </c>
      <c r="B40" s="39" t="s">
        <v>96</v>
      </c>
      <c r="C40" s="32"/>
      <c r="D40" s="33"/>
      <c r="E40" s="34"/>
      <c r="F40" s="35"/>
      <c r="G40" s="15"/>
      <c r="I40" s="58" t="s">
        <v>56</v>
      </c>
      <c r="J40" s="52" t="s">
        <v>100</v>
      </c>
      <c r="K40" s="52"/>
      <c r="L40" s="52"/>
      <c r="M40" s="52"/>
      <c r="N40" s="52"/>
      <c r="O40" s="52"/>
    </row>
    <row r="41" spans="1:15">
      <c r="A41" s="23" t="s">
        <v>98</v>
      </c>
      <c r="B41" s="40" t="s">
        <v>99</v>
      </c>
      <c r="C41" s="25"/>
      <c r="D41" s="26"/>
      <c r="E41" s="27"/>
      <c r="F41" s="28"/>
      <c r="G41" s="29"/>
      <c r="I41" s="30">
        <v>1</v>
      </c>
      <c r="J41" s="37" t="s">
        <v>103</v>
      </c>
      <c r="K41" s="32"/>
      <c r="L41" s="33"/>
      <c r="M41" s="54"/>
      <c r="N41" s="35"/>
      <c r="O41" s="15"/>
    </row>
    <row r="42" spans="1:15">
      <c r="A42" s="30">
        <v>1</v>
      </c>
      <c r="B42" s="37" t="s">
        <v>101</v>
      </c>
      <c r="C42" s="32"/>
      <c r="D42" s="33"/>
      <c r="E42" s="34"/>
      <c r="F42" s="35"/>
      <c r="G42" s="15"/>
      <c r="I42" s="30">
        <v>2</v>
      </c>
      <c r="J42" s="37" t="s">
        <v>106</v>
      </c>
      <c r="K42" s="32"/>
      <c r="L42" s="33"/>
      <c r="M42" s="54"/>
      <c r="N42" s="35"/>
      <c r="O42" s="15"/>
    </row>
    <row r="43" spans="1:15">
      <c r="A43" s="30">
        <v>2</v>
      </c>
      <c r="B43" s="37" t="s">
        <v>104</v>
      </c>
      <c r="C43" s="32"/>
      <c r="D43" s="33"/>
      <c r="E43" s="34"/>
      <c r="F43" s="35"/>
      <c r="G43" s="15"/>
      <c r="I43" s="30">
        <v>3</v>
      </c>
      <c r="J43" s="37" t="s">
        <v>108</v>
      </c>
      <c r="K43" s="32"/>
      <c r="L43" s="33"/>
      <c r="M43" s="54"/>
      <c r="N43" s="35"/>
      <c r="O43" s="15"/>
    </row>
    <row r="44" spans="1:15">
      <c r="A44" s="30">
        <v>3</v>
      </c>
      <c r="B44" s="37" t="s">
        <v>107</v>
      </c>
      <c r="C44" s="32"/>
      <c r="D44" s="33"/>
      <c r="E44" s="34"/>
      <c r="F44" s="35"/>
      <c r="G44" s="15"/>
      <c r="I44" s="30">
        <v>4</v>
      </c>
      <c r="J44" s="37" t="s">
        <v>110</v>
      </c>
      <c r="K44" s="32"/>
      <c r="L44" s="33"/>
      <c r="M44" s="54"/>
      <c r="N44" s="35"/>
      <c r="O44" s="15"/>
    </row>
    <row r="45" spans="1:15">
      <c r="A45" s="30">
        <v>4</v>
      </c>
      <c r="B45" s="37" t="s">
        <v>109</v>
      </c>
      <c r="C45" s="32"/>
      <c r="D45" s="33"/>
      <c r="E45" s="34"/>
      <c r="F45" s="35"/>
      <c r="G45" s="15"/>
      <c r="I45" s="30">
        <v>5</v>
      </c>
      <c r="J45" s="37" t="s">
        <v>112</v>
      </c>
      <c r="K45" s="32"/>
      <c r="L45" s="33"/>
      <c r="M45" s="54"/>
      <c r="N45" s="35"/>
      <c r="O45" s="15"/>
    </row>
    <row r="46" spans="1:15">
      <c r="A46" s="30">
        <v>5</v>
      </c>
      <c r="B46" s="37" t="s">
        <v>113</v>
      </c>
      <c r="C46" s="32"/>
      <c r="D46" s="33"/>
      <c r="E46" s="34"/>
      <c r="F46" s="35"/>
      <c r="G46" s="15"/>
      <c r="I46" s="30">
        <v>6</v>
      </c>
      <c r="J46" s="37" t="s">
        <v>114</v>
      </c>
      <c r="K46" s="32"/>
      <c r="L46" s="33"/>
      <c r="M46" s="54"/>
      <c r="N46" s="35"/>
      <c r="O46" s="15"/>
    </row>
    <row r="47" spans="1:15">
      <c r="A47" s="30">
        <v>6</v>
      </c>
      <c r="B47" s="37" t="s">
        <v>115</v>
      </c>
      <c r="C47" s="32"/>
      <c r="D47" s="33"/>
      <c r="E47" s="34"/>
      <c r="F47" s="35"/>
      <c r="G47" s="15"/>
      <c r="I47" s="58" t="s">
        <v>86</v>
      </c>
      <c r="J47" s="52" t="s">
        <v>116</v>
      </c>
      <c r="K47" s="52"/>
      <c r="L47" s="52"/>
      <c r="M47" s="52"/>
      <c r="N47" s="52"/>
      <c r="O47" s="52"/>
    </row>
    <row r="48" spans="1:15">
      <c r="A48" s="16" t="s">
        <v>117</v>
      </c>
      <c r="B48" s="17" t="s">
        <v>118</v>
      </c>
      <c r="C48" s="18"/>
      <c r="D48" s="19"/>
      <c r="E48" s="20"/>
      <c r="F48" s="21"/>
      <c r="G48" s="22"/>
      <c r="I48" s="30">
        <v>1</v>
      </c>
      <c r="J48" s="37" t="s">
        <v>119</v>
      </c>
      <c r="K48" s="32"/>
      <c r="L48" s="33"/>
      <c r="M48" s="54"/>
      <c r="N48" s="35"/>
      <c r="O48" s="15"/>
    </row>
    <row r="49" spans="1:15">
      <c r="A49" s="41" t="s">
        <v>13</v>
      </c>
      <c r="B49" s="38" t="s">
        <v>120</v>
      </c>
      <c r="C49" s="42"/>
      <c r="D49" s="43"/>
      <c r="E49" s="44"/>
      <c r="F49" s="45"/>
      <c r="G49" s="46"/>
      <c r="I49" s="30">
        <v>2</v>
      </c>
      <c r="J49" s="37" t="s">
        <v>121</v>
      </c>
      <c r="K49" s="32"/>
      <c r="L49" s="33"/>
      <c r="M49" s="54"/>
      <c r="N49" s="35"/>
      <c r="O49" s="15"/>
    </row>
    <row r="50" spans="1:15">
      <c r="A50" s="30">
        <v>1</v>
      </c>
      <c r="B50" s="37" t="s">
        <v>122</v>
      </c>
      <c r="C50" s="32"/>
      <c r="D50" s="33"/>
      <c r="E50" s="34"/>
      <c r="F50" s="35"/>
      <c r="G50" s="15"/>
      <c r="I50" s="30">
        <v>3</v>
      </c>
      <c r="J50" s="37" t="s">
        <v>123</v>
      </c>
      <c r="K50" s="32"/>
      <c r="L50" s="33"/>
      <c r="M50" s="54"/>
      <c r="N50" s="35"/>
      <c r="O50" s="15"/>
    </row>
    <row r="51" spans="1:15">
      <c r="A51" s="30">
        <v>2</v>
      </c>
      <c r="B51" s="37" t="s">
        <v>400</v>
      </c>
      <c r="C51" s="32"/>
      <c r="D51" s="33"/>
      <c r="E51" s="34"/>
      <c r="F51" s="35"/>
      <c r="G51" s="15"/>
      <c r="I51" s="30">
        <v>4</v>
      </c>
      <c r="J51" s="37" t="s">
        <v>125</v>
      </c>
      <c r="K51" s="32"/>
      <c r="L51" s="33"/>
      <c r="M51" s="54"/>
      <c r="N51" s="35"/>
      <c r="O51" s="15"/>
    </row>
    <row r="52" spans="1:15">
      <c r="A52" s="23" t="s">
        <v>42</v>
      </c>
      <c r="B52" s="38" t="s">
        <v>401</v>
      </c>
      <c r="C52" s="25"/>
      <c r="D52" s="26"/>
      <c r="E52" s="27"/>
      <c r="F52" s="28"/>
      <c r="G52" s="29"/>
      <c r="I52" s="30">
        <v>5</v>
      </c>
      <c r="J52" s="37" t="s">
        <v>127</v>
      </c>
      <c r="K52" s="32"/>
      <c r="L52" s="33"/>
      <c r="M52" s="54"/>
      <c r="N52" s="35"/>
      <c r="O52" s="15"/>
    </row>
    <row r="53" spans="1:15">
      <c r="A53" s="30">
        <v>1</v>
      </c>
      <c r="B53" s="37" t="s">
        <v>131</v>
      </c>
      <c r="C53" s="32"/>
      <c r="D53" s="33"/>
      <c r="E53" s="34"/>
      <c r="F53" s="35"/>
      <c r="G53" s="15"/>
      <c r="I53" s="16" t="s">
        <v>129</v>
      </c>
      <c r="J53" s="17" t="s">
        <v>130</v>
      </c>
      <c r="K53" s="18"/>
      <c r="L53" s="19"/>
      <c r="M53" s="61"/>
      <c r="N53" s="21"/>
      <c r="O53" s="22"/>
    </row>
    <row r="54" spans="1:15">
      <c r="A54" s="30">
        <v>2</v>
      </c>
      <c r="B54" s="37" t="s">
        <v>133</v>
      </c>
      <c r="C54" s="32"/>
      <c r="D54" s="33"/>
      <c r="E54" s="34"/>
      <c r="F54" s="35"/>
      <c r="G54" s="15"/>
      <c r="I54" s="58" t="s">
        <v>13</v>
      </c>
      <c r="J54" s="52" t="s">
        <v>132</v>
      </c>
      <c r="K54" s="52"/>
      <c r="L54" s="52"/>
      <c r="M54" s="52"/>
      <c r="N54" s="52"/>
      <c r="O54" s="52"/>
    </row>
    <row r="55" spans="1:15">
      <c r="A55" s="23" t="s">
        <v>56</v>
      </c>
      <c r="B55" s="38" t="s">
        <v>135</v>
      </c>
      <c r="C55" s="25"/>
      <c r="D55" s="26"/>
      <c r="E55" s="27"/>
      <c r="F55" s="28"/>
      <c r="G55" s="29"/>
      <c r="I55" s="30">
        <v>1</v>
      </c>
      <c r="J55" s="60" t="s">
        <v>134</v>
      </c>
      <c r="K55" s="32"/>
      <c r="L55" s="33"/>
      <c r="M55" s="62"/>
      <c r="N55" s="35"/>
      <c r="O55" s="15"/>
    </row>
    <row r="56" spans="1:15">
      <c r="A56" s="30">
        <v>1</v>
      </c>
      <c r="B56" s="37" t="s">
        <v>137</v>
      </c>
      <c r="C56" s="32"/>
      <c r="D56" s="33"/>
      <c r="E56" s="34"/>
      <c r="F56" s="35"/>
      <c r="G56" s="15"/>
      <c r="I56" s="30">
        <v>2</v>
      </c>
      <c r="J56" s="60" t="s">
        <v>136</v>
      </c>
      <c r="K56" s="32"/>
      <c r="L56" s="33"/>
      <c r="M56" s="62"/>
      <c r="N56" s="35"/>
      <c r="O56" s="15"/>
    </row>
    <row r="57" spans="1:15">
      <c r="A57" s="30">
        <v>2</v>
      </c>
      <c r="B57" s="47" t="s">
        <v>402</v>
      </c>
      <c r="C57" s="32"/>
      <c r="D57" s="33"/>
      <c r="E57" s="34"/>
      <c r="F57" s="35"/>
      <c r="G57" s="15"/>
      <c r="I57" s="58" t="s">
        <v>42</v>
      </c>
      <c r="J57" s="52" t="s">
        <v>138</v>
      </c>
      <c r="K57" s="52"/>
      <c r="L57" s="52"/>
      <c r="M57" s="52"/>
      <c r="N57" s="52"/>
      <c r="O57" s="52"/>
    </row>
    <row r="58" spans="1:15">
      <c r="A58" s="23" t="s">
        <v>86</v>
      </c>
      <c r="B58" s="48" t="s">
        <v>141</v>
      </c>
      <c r="C58" s="25"/>
      <c r="D58" s="26"/>
      <c r="E58" s="27"/>
      <c r="F58" s="28"/>
      <c r="G58" s="29"/>
      <c r="I58" s="30">
        <v>1</v>
      </c>
      <c r="J58" s="60" t="s">
        <v>140</v>
      </c>
      <c r="K58" s="32"/>
      <c r="L58" s="33"/>
      <c r="M58" s="62"/>
      <c r="N58" s="35"/>
      <c r="O58" s="15"/>
    </row>
    <row r="59" spans="1:15">
      <c r="A59" s="30">
        <v>1</v>
      </c>
      <c r="B59" s="47" t="s">
        <v>143</v>
      </c>
      <c r="C59" s="32"/>
      <c r="D59" s="33"/>
      <c r="E59" s="34"/>
      <c r="F59" s="35"/>
      <c r="G59" s="15"/>
      <c r="I59" s="30">
        <v>2</v>
      </c>
      <c r="J59" s="60" t="s">
        <v>551</v>
      </c>
      <c r="K59" s="32"/>
      <c r="L59" s="33"/>
      <c r="M59" s="62"/>
      <c r="N59" s="35"/>
      <c r="O59" s="15"/>
    </row>
    <row r="60" spans="1:15">
      <c r="A60" s="30">
        <v>2</v>
      </c>
      <c r="B60" s="47" t="s">
        <v>145</v>
      </c>
      <c r="C60" s="32"/>
      <c r="D60" s="33"/>
      <c r="E60" s="34"/>
      <c r="F60" s="35"/>
      <c r="G60" s="15"/>
      <c r="I60" s="30">
        <v>3</v>
      </c>
      <c r="J60" s="60" t="s">
        <v>144</v>
      </c>
      <c r="K60" s="32"/>
      <c r="L60" s="33"/>
      <c r="M60" s="62"/>
      <c r="N60" s="35"/>
      <c r="O60" s="15"/>
    </row>
    <row r="61" spans="1:15">
      <c r="A61" s="30">
        <v>3</v>
      </c>
      <c r="B61" s="47" t="s">
        <v>147</v>
      </c>
      <c r="C61" s="32"/>
      <c r="D61" s="33"/>
      <c r="E61" s="34"/>
      <c r="F61" s="35"/>
      <c r="G61" s="15"/>
      <c r="I61" s="30">
        <v>4</v>
      </c>
      <c r="J61" s="60" t="s">
        <v>146</v>
      </c>
      <c r="K61" s="32"/>
      <c r="L61" s="33"/>
      <c r="M61" s="62"/>
      <c r="N61" s="35"/>
      <c r="O61" s="15"/>
    </row>
    <row r="62" spans="1:15">
      <c r="A62" s="23" t="s">
        <v>568</v>
      </c>
      <c r="B62" s="40" t="s">
        <v>151</v>
      </c>
      <c r="C62" s="25"/>
      <c r="D62" s="26"/>
      <c r="E62" s="27"/>
      <c r="F62" s="28"/>
      <c r="G62" s="29"/>
      <c r="I62" s="16" t="s">
        <v>570</v>
      </c>
      <c r="J62" s="17" t="s">
        <v>149</v>
      </c>
      <c r="K62" s="18"/>
      <c r="L62" s="19"/>
      <c r="M62" s="49"/>
      <c r="N62" s="19"/>
      <c r="O62" s="22"/>
    </row>
    <row r="63" spans="1:15">
      <c r="A63" s="30">
        <v>1</v>
      </c>
      <c r="B63" s="40" t="s">
        <v>151</v>
      </c>
      <c r="C63" s="32"/>
      <c r="D63" s="33"/>
      <c r="E63" s="34"/>
      <c r="F63" s="35"/>
      <c r="G63" s="15"/>
      <c r="I63" s="41" t="s">
        <v>13</v>
      </c>
      <c r="J63" s="52" t="s">
        <v>149</v>
      </c>
      <c r="K63" s="42"/>
      <c r="L63" s="43"/>
      <c r="M63" s="53"/>
      <c r="N63" s="45"/>
      <c r="O63" s="46"/>
    </row>
    <row r="64" spans="1:15">
      <c r="A64" s="16"/>
      <c r="B64" s="17"/>
      <c r="C64" s="18"/>
      <c r="D64" s="19"/>
      <c r="E64" s="49"/>
      <c r="F64" s="21"/>
      <c r="G64" s="22"/>
      <c r="I64" s="63">
        <v>1</v>
      </c>
      <c r="J64" s="64" t="s">
        <v>149</v>
      </c>
      <c r="K64" s="65"/>
      <c r="L64" s="66"/>
      <c r="M64" s="67"/>
      <c r="N64" s="68"/>
      <c r="O64" s="69"/>
    </row>
    <row r="65" spans="1:15">
      <c r="A65" s="41"/>
      <c r="B65" s="52"/>
      <c r="C65" s="42"/>
      <c r="D65" s="43"/>
      <c r="E65" s="53"/>
      <c r="F65" s="45"/>
      <c r="G65" s="46"/>
      <c r="I65" s="16" t="s">
        <v>152</v>
      </c>
      <c r="J65" s="17" t="s">
        <v>115</v>
      </c>
      <c r="K65" s="18"/>
      <c r="L65" s="19"/>
      <c r="M65" s="49"/>
      <c r="N65" s="21"/>
      <c r="O65" s="22"/>
    </row>
    <row r="66" spans="1:15">
      <c r="A66" s="30"/>
      <c r="B66" s="47"/>
      <c r="C66" s="32"/>
      <c r="D66" s="33"/>
      <c r="E66" s="54"/>
      <c r="F66" s="35"/>
      <c r="G66" s="15"/>
      <c r="I66" s="41" t="s">
        <v>13</v>
      </c>
      <c r="J66" s="52" t="s">
        <v>115</v>
      </c>
      <c r="K66" s="42"/>
      <c r="L66" s="43"/>
      <c r="M66" s="53"/>
      <c r="N66" s="45"/>
      <c r="O66" s="46"/>
    </row>
    <row r="67" spans="1:15">
      <c r="A67" s="30"/>
      <c r="B67" s="55"/>
      <c r="C67" s="32"/>
      <c r="D67" s="33"/>
      <c r="E67" s="54"/>
      <c r="F67" s="35"/>
      <c r="G67" s="15"/>
      <c r="I67" s="30">
        <v>1</v>
      </c>
      <c r="J67" s="60" t="s">
        <v>155</v>
      </c>
      <c r="K67" s="11"/>
      <c r="L67" s="12"/>
      <c r="M67" s="13"/>
      <c r="N67" s="12"/>
      <c r="O67" s="15"/>
    </row>
    <row r="68" spans="1:15">
      <c r="A68" s="30"/>
      <c r="B68" s="37"/>
      <c r="C68" s="32"/>
      <c r="D68" s="33"/>
      <c r="E68" s="54"/>
      <c r="F68" s="35"/>
      <c r="G68" s="15"/>
      <c r="I68" s="30">
        <v>2</v>
      </c>
      <c r="J68" s="39" t="s">
        <v>156</v>
      </c>
      <c r="K68" s="70"/>
      <c r="L68" s="71"/>
      <c r="M68" s="72"/>
      <c r="N68" s="71"/>
      <c r="O68" s="70"/>
    </row>
    <row r="69" spans="1:15">
      <c r="A69" s="30"/>
      <c r="B69" s="37"/>
      <c r="C69" s="32"/>
      <c r="D69" s="33"/>
      <c r="E69" s="54"/>
      <c r="F69" s="35"/>
      <c r="G69" s="15"/>
      <c r="I69" s="9">
        <v>3</v>
      </c>
      <c r="J69" s="39" t="s">
        <v>560</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项目分类统计表</vt:lpstr>
      <vt:lpstr>计划备案表</vt:lpstr>
      <vt:lpstr>分类统计表</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2021-11-10T03:19:00Z</dcterms:created>
  <dcterms:modified xsi:type="dcterms:W3CDTF">2022-11-26T05:21:14Z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true</vt:bool>
  </property>
  <property fmtid="{D5CDD505-2E9C-101B-9397-08002B2CF9AE}" pid="4" name="ICV">
    <vt:lpwstr>F91286FC9F28466A8056B4B45F7D3DDF</vt:lpwstr>
  </property>
</Properties>
</file>